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Techmanová\P+R Doplnění P2348, P2355, P2357 a 2358\"/>
    </mc:Choice>
  </mc:AlternateContent>
  <bookViews>
    <workbookView xWindow="0" yWindow="0" windowWidth="16170" windowHeight="855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P+R'!$A$2:$E$6</definedName>
    <definedName name="_xlnm.Print_Area" localSheetId="2">'SO 98-98'!$B$1:$L$36</definedName>
  </definedNames>
  <calcPr calcId="162913"/>
</workbook>
</file>

<file path=xl/calcChain.xml><?xml version="1.0" encoding="utf-8"?>
<calcChain xmlns="http://schemas.openxmlformats.org/spreadsheetml/2006/main">
  <c r="F20" i="2" l="1"/>
  <c r="F38" i="2"/>
  <c r="F47" i="2"/>
  <c r="F74" i="2"/>
  <c r="F56" i="2"/>
  <c r="F29" i="2"/>
  <c r="F11"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R10" i="5" l="1"/>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R8" i="5"/>
  <c r="P8" i="5"/>
  <c r="P9" i="5"/>
  <c r="R7" i="5"/>
  <c r="R13" i="5" s="1"/>
  <c r="R9" i="5"/>
  <c r="P15" i="2"/>
  <c r="Q15" i="2"/>
  <c r="H8" i="5"/>
  <c r="Q24" i="2"/>
  <c r="P24" i="2"/>
  <c r="N3" i="5"/>
  <c r="N10" i="5" s="1"/>
  <c r="P13" i="5" l="1"/>
  <c r="M10" i="5"/>
  <c r="T10" i="5" s="1"/>
  <c r="N7" i="5"/>
  <c r="N9" i="5"/>
  <c r="N8" i="5"/>
  <c r="M8" i="5" s="1"/>
  <c r="T8" i="5" s="1"/>
  <c r="N13" i="5" l="1"/>
  <c r="M9" i="5"/>
  <c r="T9" i="5" s="1"/>
  <c r="M7" i="5"/>
  <c r="M13" i="5" s="1"/>
  <c r="T7" i="5" l="1"/>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<sst xmlns="http://schemas.openxmlformats.org/spreadsheetml/2006/main" count="726" uniqueCount="229">
  <si>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</si>
  <si>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</si>
  <si>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</si>
  <si>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</si>
  <si>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</si>
  <si>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</si>
  <si>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</si>
  <si>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</si>
  <si>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</si>
  <si>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</si>
  <si>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</si>
  <si>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</si>
  <si>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</si>
  <si>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</si>
  <si>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</si>
  <si>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</si>
  <si>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</si>
  <si>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</si>
  <si>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</si>
  <si>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</si>
  <si>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</si>
  <si>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</si>
  <si>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</si>
  <si>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</si>
  <si>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</si>
  <si>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</si>
  <si>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</si>
  <si>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</si>
  <si>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</si>
  <si>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</si>
  <si>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</si>
  <si>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</si>
  <si>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</si>
  <si>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</si>
  <si>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</si>
  <si>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</si>
  <si>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</si>
  <si>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</si>
  <si>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</si>
  <si>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</si>
  <si>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</si>
  <si>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</si>
  <si>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</si>
  <si>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</si>
  <si>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</si>
  <si>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</si>
  <si>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</si>
  <si>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</si>
  <si>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</si>
  <si>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</si>
  <si>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</si>
  <si>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</si>
  <si>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</si>
  <si>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</si>
  <si>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</si>
  <si>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</si>
  <si>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</si>
  <si>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</si>
  <si>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</si>
  <si>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</si>
  <si>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</si>
  <si>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</si>
  <si>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</si>
  <si>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</si>
  <si>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</si>
  <si>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</si>
  <si>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</si>
  <si>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</si>
  <si>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</si>
  <si>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</si>
  <si>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</si>
  <si>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</si>
  <si>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</si>
  <si>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</si>
  <si>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</si>
  <si>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</si>
  <si>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</si>
  <si>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</si>
  <si>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</si>
  <si>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</si>
  <si>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</si>
  <si>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</si>
  <si>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</si>
  <si>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</si>
  <si>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</si>
  <si>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</si>
  <si>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</si>
  <si>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</si>
  <si>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</si>
  <si>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</si>
  <si>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</si>
  <si>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</si>
  <si>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</si>
  <si>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</si>
  <si>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</si>
  <si>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</si>
  <si>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</si>
  <si>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</si>
  <si>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</si>
  <si>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</si>
  <si>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</si>
  <si>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</si>
  <si>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</si>
  <si>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</si>
  <si>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</si>
  <si>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</si>
  <si>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</si>
  <si>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</si>
  <si>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</si>
  <si>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</si>
  <si>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</si>
  <si>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</si>
  <si>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</si>
  <si>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</si>
  <si>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</si>
  <si>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</si>
  <si>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</si>
  <si>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</si>
  <si>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</si>
  <si>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</si>
  <si>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</si>
  <si>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</si>
  <si>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</si>
  <si>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</si>
  <si>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</si>
  <si>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</si>
  <si>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</si>
  <si>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</si>
  <si>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</si>
  <si>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</si>
  <si>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</si>
  <si>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</si>
  <si>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</si>
  <si>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</si>
  <si>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</si>
  <si>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</si>
  <si>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</si>
  <si>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</si>
  <si>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</si>
  <si>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</si>
  <si>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</si>
  <si>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</si>
  <si>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</si>
  <si>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</si>
  <si>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</si>
  <si>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</si>
  <si>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</si>
  <si>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</si>
  <si>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</si>
  <si>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</si>
  <si>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</si>
  <si>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</si>
  <si>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</si>
  <si>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</si>
  <si>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</si>
  <si>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</si>
  <si>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</si>
  <si>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</si>
  <si>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</si>
  <si>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</si>
  <si>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</si>
  <si>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</si>
  <si>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</si>
  <si>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</si>
  <si>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</si>
  <si>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</si>
  <si>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</si>
  <si>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</si>
  <si>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</si>
  <si>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</si>
  <si>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</si>
  <si>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</si>
  <si>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</si>
  <si>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</si>
  <si>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</si>
  <si>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</si>
  <si>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</si>
  <si>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</si>
  <si>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</si>
  <si>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</si>
  <si>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</si>
  <si>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</si>
  <si>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</si>
  <si>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</si>
  <si>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</si>
  <si>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</si>
  <si>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</si>
  <si>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</si>
  <si>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</si>
  <si>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</si>
  <si>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</si>
  <si>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</si>
  <si>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</si>
  <si>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</si>
  <si>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</si>
  <si>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</si>
  <si>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</si>
  <si>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</si>
  <si>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</si>
  <si>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</si>
  <si>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</si>
  <si>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</si>
  <si>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</si>
  <si>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</si>
  <si>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</si>
  <si>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</si>
  <si>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</si>
  <si>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</si>
  <si>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</si>
  <si>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</si>
  <si>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</si>
  <si>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</si>
  <si>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</si>
  <si>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</si>
  <si>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</si>
  <si>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</si>
  <si>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</si>
  <si>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</si>
  <si>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</si>
  <si>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 xml:space="preserve">Pro napájení nového PZS bude navržena nová napájecí přípojka včetně zálohování akumulátorovou baterií s volnou hladinou elektrolytu a řízeným dobíječem. Nový napájecí kabel bude napojen ze stávajícího drážního rozvodu (LDSž). Od rozváděčů budou položeny samostatné kabely typu CYKY.  Součástí nového napájení bude i nově řešené uzemnění. Rozsah napájení určí dodavatel dle daného typu PZS a na základě energetické bilance, která bude součástí projektu. Dle rozsahu tohoto napájecího zdroje bude provedena montáž úprav v ostatních částech napájecího systému (např. rozvodna NN).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</si>
  <si>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V rozsahu Zjednodušené dokumentace ve stádiu 2 a ZTP</t>
  </si>
  <si>
    <t xml:space="preserve">Položka obsahuje všechny náklady na pořízení a dodání nového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vnitřního zařízení nového PZS včetně potřebného pomocného materiálu, softwarového vybavení a jeho dopravu.  Položka obsahuje všechny náklady na pořízení příslušných stojanů do nového technologického domku, úpravy kolejové desky v DK, ovládacího stolu nebo skříně v DK včetně pomocného materiálu a jeho dopravu do staveništního skladu.  Upevnění stojanu do stojanové řady, připojení pospojování (usazení skříně v novém technologickém domku, úpravy kolejové desky, ovládacího stolu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Sučástí je kompletní náhrada stávajících KO na celém zhlaví, včetně úpravy vazby a vlastní technologie sousedního PZS P 2347 v km 27,004.Položka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</si>
  <si>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 xml:space="preserve">PS01-01-31 </t>
  </si>
  <si>
    <t xml:space="preserve">Zabezpečovací zařízení (PZS) Železniční přejezd v km 27,379 (P2348) </t>
  </si>
  <si>
    <t xml:space="preserve">SO01-86-01     </t>
  </si>
  <si>
    <t>Přípojka napájení NN Železniční přejezd v km 27,379 (P2348)</t>
  </si>
  <si>
    <t xml:space="preserve">Doplnění závor na přejezdu P2348 v km 27,379 trati Louny předměstí– Rakovník   </t>
  </si>
  <si>
    <t>Stavba 1:</t>
  </si>
  <si>
    <t xml:space="preserve">1. Doplnění závor na přejezdu P2348 v km 27,379 trati Louny předměstí– Rakovník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</si>
</sst>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9" x14ac:knownFonts="1">
    <font>
      <sz val="11"/>
      <color theme="1"/>
      <name val="Calibri"/>
      <family val="2"/>
      <charset val="238"/>
      <scheme val="minor"/>
    </font>
    <font>
      <sz val="10"/>
      <color theme="1"/>
      <name val="Verdana"/>
      <family val="2"/>
      <charset val="238"/>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0"/>
      <color rgb="FF000000"/>
      <name val="Verdana"/>
      <family val="2"/>
      <charset val="238"/>
    </font>
    <font>
      <sz val="9"/>
      <color theme="1"/>
      <name val="Verdana"/>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2">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s>
  <cellStyleXfs count="6">
    <xf numFmtId="0" fontId="0" fillId="0" borderId="0"/>
    <xf numFmtId="0" fontId="19" fillId="0" borderId="0"/>
    <xf numFmtId="0" fontId="29" fillId="0" borderId="0"/>
    <xf numFmtId="0" fontId="3" fillId="0" borderId="0"/>
    <xf numFmtId="0" fontId="2" fillId="0" borderId="0"/>
    <xf numFmtId="164" fontId="63" fillId="0" borderId="0" applyFont="0" applyFill="0" applyBorder="0" applyAlignment="0" applyProtection="0"/>
  </cellStyleXfs>
  <cellXfs count="504">
    <xf numFmtId="0" fontId="0" fillId="0" borderId="0" xfId="0"/>
    <xf numFmtId="0" fontId="38" fillId="4" borderId="64" xfId="0" applyFont="1" applyFill="1" applyBorder="1" applyAlignment="1">
      <alignment vertical="center" wrapText="1"/>
    </xf>
    <xf numFmtId="0" fontId="0" fillId="4" borderId="65" xfId="0" applyFill="1" applyBorder="1" applyAlignment="1">
      <alignment horizontal="center" vertical="center"/>
    </xf>
    <xf numFmtId="0" fontId="31" fillId="4" borderId="66" xfId="0" applyFont="1" applyFill="1" applyBorder="1" applyAlignment="1">
      <alignment horizontal="center" vertical="center"/>
    </xf>
    <xf numFmtId="0" fontId="40" fillId="0" borderId="67" xfId="0" applyFont="1" applyFill="1" applyBorder="1" applyAlignment="1">
      <alignment horizontal="left" vertical="center"/>
    </xf>
    <xf numFmtId="42" fontId="48" fillId="0" borderId="127" xfId="0" applyNumberFormat="1" applyFont="1" applyBorder="1"/>
    <xf numFmtId="42" fontId="48" fillId="0" borderId="128" xfId="0" applyNumberFormat="1" applyFont="1" applyBorder="1"/>
    <xf numFmtId="42" fontId="48" fillId="0" borderId="129" xfId="0" applyNumberFormat="1" applyFont="1" applyBorder="1"/>
    <xf numFmtId="0" fontId="49" fillId="0" borderId="130" xfId="0" applyFont="1" applyBorder="1" applyAlignment="1">
      <alignment horizontal="left" vertical="center"/>
    </xf>
    <xf numFmtId="0" fontId="49" fillId="0" borderId="131" xfId="0" applyFont="1" applyBorder="1" applyAlignment="1">
      <alignment horizontal="left" vertical="center"/>
    </xf>
    <xf numFmtId="0" fontId="49" fillId="0" borderId="132" xfId="0" applyFont="1" applyBorder="1" applyAlignment="1">
      <alignment horizontal="left" vertical="center"/>
    </xf>
    <xf numFmtId="2" fontId="49" fillId="0" borderId="132" xfId="0" applyNumberFormat="1" applyFont="1" applyBorder="1" applyAlignment="1">
      <alignment horizontal="left" vertical="center" wrapText="1"/>
    </xf>
    <xf numFmtId="0" fontId="49" fillId="0" borderId="133" xfId="0" applyFont="1" applyBorder="1" applyAlignment="1">
      <alignment horizontal="left" vertical="center"/>
    </xf>
    <xf numFmtId="42" fontId="48" fillId="0" borderId="66" xfId="0" applyNumberFormat="1" applyFont="1" applyBorder="1"/>
    <xf numFmtId="42" fontId="40" fillId="0" borderId="134" xfId="0" applyNumberFormat="1" applyFont="1" applyBorder="1" applyAlignment="1">
      <alignment horizontal="left" vertical="center"/>
    </xf>
    <xf numFmtId="42" fontId="40" fillId="0" borderId="135" xfId="0" applyNumberFormat="1" applyFont="1" applyBorder="1" applyAlignment="1">
      <alignment horizontal="left" vertical="center"/>
    </xf>
    <xf numFmtId="42" fontId="40" fillId="0" borderId="136" xfId="0" applyNumberFormat="1" applyFont="1" applyBorder="1" applyAlignment="1">
      <alignment horizontal="left" vertical="center"/>
    </xf>
    <xf numFmtId="42" fontId="0" fillId="0" borderId="0" xfId="0" applyNumberFormat="1"/>
    <xf numFmtId="44" fontId="50" fillId="4" borderId="65" xfId="0" applyNumberFormat="1" applyFont="1" applyFill="1" applyBorder="1" applyAlignment="1">
      <alignment vertical="center" wrapText="1"/>
    </xf>
    <xf numFmtId="0" fontId="0" fillId="16" borderId="19" xfId="0" applyFill="1" applyBorder="1" applyAlignment="1" applyProtection="1">
      <alignment horizontal="center" vertical="center"/>
      <protection locked="0"/>
    </xf>
    <xf numFmtId="0" fontId="0" fillId="0" borderId="20" xfId="0" applyBorder="1" applyAlignment="1">
      <alignment horizontal="center" vertical="center"/>
    </xf>
    <xf numFmtId="0" fontId="15" fillId="17" borderId="21" xfId="3" applyFont="1" applyFill="1" applyBorder="1" applyAlignment="1" applyProtection="1">
      <alignment horizontal="left" vertical="center" wrapText="1"/>
      <protection hidden="1"/>
    </xf>
    <xf numFmtId="0" fontId="17" fillId="18" borderId="22" xfId="3" applyFont="1" applyFill="1" applyBorder="1" applyAlignment="1" applyProtection="1">
      <alignment horizontal="left" vertical="center" wrapText="1"/>
      <protection hidden="1"/>
    </xf>
    <xf numFmtId="3" fontId="18" fillId="18" borderId="23" xfId="3" applyNumberFormat="1" applyFont="1" applyFill="1" applyBorder="1" applyAlignment="1" applyProtection="1">
      <alignment horizontal="right" vertical="center" wrapText="1"/>
      <protection hidden="1"/>
    </xf>
    <xf numFmtId="0" fontId="15" fillId="0" borderId="24" xfId="3" applyFont="1" applyBorder="1" applyAlignment="1" applyProtection="1">
      <alignment horizontal="left" vertical="center" wrapText="1"/>
      <protection hidden="1"/>
    </xf>
    <xf numFmtId="0" fontId="15" fillId="0" borderId="25" xfId="3" applyFont="1" applyFill="1" applyBorder="1" applyAlignment="1" applyProtection="1">
      <alignment horizontal="left" vertical="center" wrapText="1"/>
      <protection hidden="1"/>
    </xf>
    <xf numFmtId="0" fontId="12" fillId="18" borderId="26" xfId="3" applyFont="1" applyFill="1" applyBorder="1" applyAlignment="1" applyProtection="1">
      <alignment horizontal="center" vertical="center" wrapText="1"/>
      <protection hidden="1"/>
    </xf>
    <xf numFmtId="0" fontId="13" fillId="18" borderId="27" xfId="3" applyFont="1" applyFill="1" applyBorder="1" applyAlignment="1" applyProtection="1">
      <alignment horizontal="center" vertical="top" wrapText="1"/>
      <protection hidden="1"/>
    </xf>
    <xf numFmtId="0" fontId="14" fillId="18" borderId="28" xfId="3" applyFont="1" applyFill="1" applyBorder="1" applyAlignment="1" applyProtection="1">
      <alignment horizontal="center" vertical="center" wrapText="1"/>
      <protection hidden="1"/>
    </xf>
    <xf numFmtId="3" fontId="16" fillId="17" borderId="29" xfId="3" applyNumberFormat="1" applyFont="1" applyFill="1" applyBorder="1" applyAlignment="1" applyProtection="1">
      <alignment horizontal="right" vertical="center" wrapText="1"/>
      <protection hidden="1"/>
    </xf>
    <xf numFmtId="3" fontId="16" fillId="17" borderId="30" xfId="3" applyNumberFormat="1" applyFont="1" applyFill="1" applyBorder="1" applyAlignment="1" applyProtection="1">
      <alignment horizontal="right" vertical="center" wrapText="1"/>
      <protection hidden="1"/>
    </xf>
    <xf numFmtId="3" fontId="16" fillId="0" borderId="27" xfId="3" applyNumberFormat="1" applyFont="1" applyFill="1" applyBorder="1" applyAlignment="1" applyProtection="1">
      <alignment horizontal="right" vertical="center" wrapText="1"/>
      <protection hidden="1"/>
    </xf>
    <xf numFmtId="3" fontId="16" fillId="0" borderId="31" xfId="3" applyNumberFormat="1" applyFont="1" applyFill="1" applyBorder="1" applyAlignment="1" applyProtection="1">
      <alignment horizontal="right" vertical="center" wrapText="1"/>
      <protection hidden="1"/>
    </xf>
    <xf numFmtId="0" fontId="0" fillId="0" borderId="32" xfId="0" applyBorder="1" applyAlignment="1" applyProtection="1">
      <alignment vertical="center"/>
    </xf>
    <xf numFmtId="0" fontId="0" fillId="0" borderId="33" xfId="0" applyBorder="1" applyAlignment="1" applyProtection="1">
      <alignment vertical="center"/>
    </xf>
    <xf numFmtId="49" fontId="19" fillId="0" borderId="32" xfId="1" applyNumberFormat="1" applyFont="1" applyFill="1" applyBorder="1" applyAlignment="1" applyProtection="1">
      <alignment vertical="center"/>
    </xf>
    <xf numFmtId="49" fontId="19" fillId="0" borderId="140" xfId="1" applyNumberFormat="1" applyFont="1" applyFill="1" applyBorder="1" applyAlignment="1" applyProtection="1">
      <alignment vertical="center"/>
    </xf>
    <xf numFmtId="0" fontId="52" fillId="0" borderId="32" xfId="1" applyFont="1" applyFill="1" applyBorder="1" applyAlignment="1" applyProtection="1">
      <alignment horizontal="center" vertical="center" wrapText="1"/>
      <protection hidden="1"/>
    </xf>
    <xf numFmtId="167" fontId="19" fillId="0" borderId="32" xfId="1" applyNumberFormat="1" applyFont="1" applyFill="1" applyBorder="1" applyAlignment="1" applyProtection="1">
      <alignment horizontal="center" vertical="center" wrapText="1"/>
    </xf>
    <xf numFmtId="49" fontId="19" fillId="0" borderId="32" xfId="1" applyNumberFormat="1" applyFont="1" applyFill="1" applyBorder="1" applyAlignment="1" applyProtection="1">
      <alignment vertical="center"/>
      <protection locked="0"/>
    </xf>
    <xf numFmtId="0" fontId="19" fillId="0" borderId="32" xfId="1" applyFont="1" applyFill="1" applyBorder="1" applyAlignment="1" applyProtection="1">
      <alignment horizontal="center" vertical="center" wrapText="1"/>
      <protection locked="0"/>
    </xf>
    <xf numFmtId="167" fontId="19" fillId="0" borderId="32" xfId="1" applyNumberFormat="1" applyFont="1" applyFill="1" applyBorder="1" applyAlignment="1" applyProtection="1">
      <alignment horizontal="center" vertical="center" wrapText="1"/>
      <protection locked="0"/>
    </xf>
    <xf numFmtId="1" fontId="19" fillId="0" borderId="32" xfId="1" applyNumberFormat="1" applyFont="1" applyFill="1" applyBorder="1" applyAlignment="1" applyProtection="1">
      <alignment horizontal="center" vertical="center" wrapText="1"/>
      <protection locked="0"/>
    </xf>
    <xf numFmtId="49" fontId="20" fillId="19" borderId="34" xfId="1" applyNumberFormat="1" applyFont="1" applyFill="1" applyBorder="1" applyAlignment="1" applyProtection="1">
      <alignment horizontal="center" vertical="center"/>
      <protection hidden="1"/>
    </xf>
    <xf numFmtId="49" fontId="20" fillId="19" borderId="35" xfId="1" applyNumberFormat="1" applyFont="1" applyFill="1" applyBorder="1" applyAlignment="1" applyProtection="1">
      <alignment horizontal="left" vertical="center"/>
      <protection hidden="1"/>
    </xf>
    <xf numFmtId="0" fontId="20" fillId="19" borderId="35" xfId="1" applyFont="1" applyFill="1" applyBorder="1" applyAlignment="1" applyProtection="1">
      <alignment horizontal="center" vertical="center" wrapText="1"/>
      <protection hidden="1"/>
    </xf>
    <xf numFmtId="167" fontId="21" fillId="5" borderId="35" xfId="1" applyNumberFormat="1" applyFont="1" applyFill="1" applyBorder="1" applyAlignment="1" applyProtection="1">
      <alignment horizontal="center" vertical="center" wrapText="1"/>
      <protection hidden="1"/>
    </xf>
    <xf numFmtId="3" fontId="21" fillId="19" borderId="36" xfId="1" applyNumberFormat="1" applyFont="1" applyFill="1" applyBorder="1" applyAlignment="1" applyProtection="1">
      <alignment horizontal="center" vertical="center" wrapText="1"/>
      <protection hidden="1"/>
    </xf>
    <xf numFmtId="49" fontId="22" fillId="0" borderId="37" xfId="1" applyNumberFormat="1" applyFont="1" applyFill="1" applyBorder="1" applyAlignment="1" applyProtection="1">
      <alignment horizontal="center" vertical="center"/>
      <protection locked="0" hidden="1"/>
    </xf>
    <xf numFmtId="49" fontId="19" fillId="0" borderId="32" xfId="1" applyNumberFormat="1" applyFont="1" applyFill="1" applyBorder="1" applyAlignment="1" applyProtection="1">
      <alignment vertical="center"/>
      <protection locked="0" hidden="1"/>
    </xf>
    <xf numFmtId="3" fontId="19" fillId="0" borderId="13" xfId="1" applyNumberFormat="1" applyFont="1" applyFill="1" applyBorder="1" applyAlignment="1" applyProtection="1">
      <alignment horizontal="right" vertical="center" wrapText="1"/>
      <protection locked="0" hidden="1"/>
    </xf>
    <xf numFmtId="49" fontId="22" fillId="0" borderId="38" xfId="1" applyNumberFormat="1" applyFont="1" applyFill="1" applyBorder="1" applyAlignment="1" applyProtection="1">
      <alignment horizontal="center" vertical="center"/>
      <protection locked="0"/>
    </xf>
    <xf numFmtId="49" fontId="20" fillId="19" borderId="34" xfId="1" applyNumberFormat="1" applyFont="1" applyFill="1" applyBorder="1" applyAlignment="1" applyProtection="1">
      <alignment horizontal="center" vertical="center"/>
    </xf>
    <xf numFmtId="49" fontId="20" fillId="19" borderId="35" xfId="1" applyNumberFormat="1" applyFont="1" applyFill="1" applyBorder="1" applyAlignment="1" applyProtection="1">
      <alignment horizontal="left" vertical="center"/>
    </xf>
    <xf numFmtId="0" fontId="20" fillId="19" borderId="35" xfId="1" applyFont="1" applyFill="1" applyBorder="1" applyAlignment="1" applyProtection="1">
      <alignment horizontal="center" vertical="center" wrapText="1"/>
    </xf>
    <xf numFmtId="3" fontId="21" fillId="19" borderId="36" xfId="1" applyNumberFormat="1" applyFont="1" applyFill="1" applyBorder="1" applyAlignment="1" applyProtection="1">
      <alignment horizontal="center" vertical="center" wrapText="1"/>
    </xf>
    <xf numFmtId="49" fontId="22" fillId="0" borderId="37" xfId="1" applyNumberFormat="1" applyFont="1" applyFill="1" applyBorder="1" applyAlignment="1" applyProtection="1">
      <alignment horizontal="center" vertical="center"/>
    </xf>
    <xf numFmtId="3" fontId="19" fillId="0" borderId="13" xfId="1" applyNumberFormat="1" applyFont="1" applyFill="1" applyBorder="1" applyAlignment="1" applyProtection="1">
      <alignment horizontal="right" vertical="center" wrapText="1"/>
    </xf>
    <xf numFmtId="49" fontId="22" fillId="0" borderId="37" xfId="1" applyNumberFormat="1" applyFont="1" applyFill="1" applyBorder="1" applyAlignment="1" applyProtection="1">
      <alignment horizontal="center" vertical="center"/>
      <protection locked="0"/>
    </xf>
    <xf numFmtId="3" fontId="19" fillId="0" borderId="13" xfId="1" applyNumberFormat="1" applyFont="1" applyFill="1" applyBorder="1" applyAlignment="1" applyProtection="1">
      <alignment horizontal="right" vertical="center" wrapText="1"/>
      <protection locked="0"/>
    </xf>
    <xf numFmtId="0" fontId="0" fillId="0" borderId="37" xfId="0" applyBorder="1"/>
    <xf numFmtId="0" fontId="0" fillId="0" borderId="32" xfId="0" applyBorder="1"/>
    <xf numFmtId="0" fontId="0" fillId="0" borderId="33" xfId="0" applyBorder="1"/>
    <xf numFmtId="3" fontId="0" fillId="0" borderId="14" xfId="0" applyNumberFormat="1" applyBorder="1"/>
    <xf numFmtId="42" fontId="0" fillId="0" borderId="13" xfId="0" applyNumberFormat="1" applyBorder="1"/>
    <xf numFmtId="168" fontId="0" fillId="0" borderId="14" xfId="0" applyNumberFormat="1" applyBorder="1"/>
    <xf numFmtId="0" fontId="27" fillId="0" borderId="37" xfId="0" applyFont="1" applyBorder="1" applyAlignment="1">
      <alignment horizontal="left" vertical="center"/>
    </xf>
    <xf numFmtId="0" fontId="28" fillId="0" borderId="0" xfId="0" applyFont="1"/>
    <xf numFmtId="0" fontId="28" fillId="0" borderId="37" xfId="0" applyFont="1" applyBorder="1"/>
    <xf numFmtId="14" fontId="29" fillId="20" borderId="13" xfId="2" applyNumberFormat="1" applyFill="1" applyBorder="1" applyAlignment="1" applyProtection="1">
      <alignment vertical="center"/>
      <protection locked="0"/>
    </xf>
    <xf numFmtId="0" fontId="28" fillId="0" borderId="0" xfId="2" applyFont="1"/>
    <xf numFmtId="0" fontId="28" fillId="0" borderId="38" xfId="0" applyFont="1" applyBorder="1"/>
    <xf numFmtId="14" fontId="29" fillId="20" borderId="14" xfId="2" applyNumberFormat="1" applyFill="1" applyBorder="1" applyAlignment="1" applyProtection="1">
      <alignment vertical="center"/>
      <protection locked="0"/>
    </xf>
    <xf numFmtId="0" fontId="29" fillId="0" borderId="0" xfId="2" applyBorder="1" applyAlignment="1">
      <alignment vertical="center"/>
    </xf>
    <xf numFmtId="0" fontId="28" fillId="0" borderId="0" xfId="0" applyFont="1" applyAlignment="1">
      <alignment horizontal="right"/>
    </xf>
    <xf numFmtId="14" fontId="28" fillId="0" borderId="0" xfId="0" applyNumberFormat="1" applyFont="1" applyAlignment="1">
      <alignment horizontal="center" vertical="center"/>
    </xf>
    <xf numFmtId="0" fontId="28" fillId="0" borderId="0" xfId="0" applyFont="1" applyAlignment="1"/>
    <xf numFmtId="42" fontId="40" fillId="0" borderId="68" xfId="0" applyNumberFormat="1" applyFont="1" applyBorder="1" applyAlignment="1">
      <alignment horizontal="left" vertical="center"/>
    </xf>
    <xf numFmtId="0" fontId="0" fillId="0" borderId="170" xfId="0" applyBorder="1"/>
    <xf numFmtId="49" fontId="22" fillId="0" borderId="34" xfId="1" applyNumberFormat="1" applyFont="1" applyFill="1" applyBorder="1" applyAlignment="1" applyProtection="1">
      <alignment horizontal="center" vertical="center"/>
      <protection locked="0"/>
    </xf>
    <xf numFmtId="49" fontId="22" fillId="0" borderId="173" xfId="1" applyNumberFormat="1" applyFont="1" applyFill="1" applyBorder="1" applyAlignment="1" applyProtection="1">
      <alignment horizontal="center" vertical="center"/>
      <protection locked="0"/>
    </xf>
    <xf numFmtId="49" fontId="22" fillId="0" borderId="167" xfId="1" applyNumberFormat="1" applyFont="1" applyFill="1" applyBorder="1" applyAlignment="1" applyProtection="1">
      <alignment horizontal="center" vertical="center"/>
      <protection locked="0"/>
    </xf>
    <xf numFmtId="6" fontId="32" fillId="15" borderId="162" xfId="0" applyNumberFormat="1" applyFont="1" applyFill="1" applyBorder="1" applyAlignment="1" applyProtection="1">
      <alignment horizontal="right" vertical="center"/>
    </xf>
    <xf numFmtId="6" fontId="0" fillId="0" borderId="162" xfId="0" applyNumberFormat="1" applyBorder="1" applyAlignment="1" applyProtection="1">
      <alignment horizontal="right" vertical="center"/>
    </xf>
    <xf numFmtId="42" fontId="64" fillId="0" borderId="129" xfId="0" applyNumberFormat="1" applyFont="1" applyBorder="1"/>
    <xf numFmtId="0" fontId="61" fillId="0" borderId="0" xfId="0" applyFont="1"/>
    <xf numFmtId="0" fontId="49" fillId="18" borderId="34" xfId="0" applyFont="1" applyFill="1" applyBorder="1" applyAlignment="1">
      <alignment horizontal="left" vertical="center"/>
    </xf>
    <xf numFmtId="0" fontId="49" fillId="18" borderId="163" xfId="0" applyFont="1" applyFill="1" applyBorder="1" applyAlignment="1">
      <alignment horizontal="left" vertical="center"/>
    </xf>
    <xf numFmtId="2" fontId="49" fillId="18" borderId="163" xfId="0" applyNumberFormat="1" applyFont="1" applyFill="1" applyBorder="1" applyAlignment="1">
      <alignment horizontal="left" vertical="center" wrapText="1"/>
    </xf>
    <xf numFmtId="0" fontId="49" fillId="18" borderId="164" xfId="0" applyFont="1" applyFill="1" applyBorder="1" applyAlignment="1">
      <alignment horizontal="left" vertical="center"/>
    </xf>
    <xf numFmtId="0" fontId="65" fillId="0" borderId="0" xfId="0" applyFont="1"/>
    <xf numFmtId="0" fontId="0" fillId="18" borderId="167" xfId="0" applyFill="1" applyBorder="1"/>
    <xf numFmtId="0" fontId="0" fillId="0" borderId="165" xfId="0" applyBorder="1" applyAlignment="1" applyProtection="1">
      <alignment vertical="center"/>
    </xf>
    <xf numFmtId="6" fontId="0" fillId="0" borderId="166" xfId="0" applyNumberFormat="1" applyBorder="1" applyAlignment="1" applyProtection="1">
      <alignment horizontal="right" vertical="center"/>
    </xf>
    <xf numFmtId="0" fontId="0" fillId="0" borderId="165" xfId="0" applyBorder="1" applyAlignment="1" applyProtection="1">
      <alignment vertical="center" wrapText="1"/>
    </xf>
    <xf numFmtId="0" fontId="0" fillId="0" borderId="163" xfId="0" applyBorder="1" applyAlignment="1">
      <alignment horizontal="left" vertical="center"/>
    </xf>
    <xf numFmtId="0" fontId="0" fillId="0" borderId="38" xfId="0" applyBorder="1" applyAlignment="1">
      <alignment horizontal="left" vertical="center"/>
    </xf>
    <xf numFmtId="0" fontId="0" fillId="0" borderId="176" xfId="0" applyBorder="1" applyAlignment="1">
      <alignment horizontal="left" vertical="center"/>
    </xf>
    <xf numFmtId="0" fontId="32" fillId="18" borderId="178" xfId="0" applyFont="1" applyFill="1" applyBorder="1" applyAlignment="1">
      <alignment vertical="center"/>
    </xf>
    <xf numFmtId="0" fontId="54" fillId="0" borderId="0" xfId="0" applyFont="1" applyFill="1" applyBorder="1" applyAlignment="1">
      <alignment horizontal="right" vertical="top" wrapText="1"/>
    </xf>
    <xf numFmtId="6" fontId="32" fillId="20" borderId="36"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2" fillId="18" borderId="179" xfId="0" applyNumberFormat="1" applyFont="1" applyFill="1" applyBorder="1" applyAlignment="1">
      <alignment vertical="center"/>
    </xf>
    <xf numFmtId="166" fontId="0" fillId="0" borderId="177" xfId="0" applyNumberFormat="1" applyBorder="1" applyAlignment="1">
      <alignment horizontal="right" vertical="center"/>
    </xf>
    <xf numFmtId="166" fontId="0" fillId="0" borderId="162" xfId="0" applyNumberFormat="1" applyBorder="1" applyAlignment="1">
      <alignment horizontal="right" vertical="center"/>
    </xf>
    <xf numFmtId="166" fontId="0" fillId="0" borderId="14" xfId="0" applyNumberFormat="1" applyBorder="1" applyAlignment="1">
      <alignment horizontal="right" vertical="center"/>
    </xf>
    <xf numFmtId="166" fontId="48" fillId="0" borderId="36" xfId="0" applyNumberFormat="1" applyFont="1" applyBorder="1"/>
    <xf numFmtId="166" fontId="48" fillId="0" borderId="162" xfId="0" applyNumberFormat="1" applyFont="1" applyBorder="1"/>
    <xf numFmtId="166" fontId="64" fillId="0" borderId="162" xfId="0" applyNumberFormat="1" applyFont="1" applyBorder="1"/>
    <xf numFmtId="166" fontId="48" fillId="0" borderId="166" xfId="0" applyNumberFormat="1" applyFont="1" applyBorder="1"/>
    <xf numFmtId="166" fontId="32" fillId="20" borderId="169" xfId="0" applyNumberFormat="1" applyFont="1" applyFill="1" applyBorder="1"/>
    <xf numFmtId="0" fontId="0" fillId="0" borderId="0" xfId="0" applyProtection="1"/>
    <xf numFmtId="44" fontId="39" fillId="0" borderId="16" xfId="0" applyNumberFormat="1" applyFont="1" applyBorder="1" applyAlignment="1" applyProtection="1">
      <alignment horizontal="right" vertical="center"/>
    </xf>
    <xf numFmtId="0" fontId="37" fillId="0" borderId="61" xfId="0" applyFont="1" applyBorder="1" applyAlignment="1" applyProtection="1">
      <alignment horizontal="center" vertical="top"/>
    </xf>
    <xf numFmtId="0" fontId="37" fillId="0" borderId="60" xfId="0" applyFont="1" applyBorder="1" applyAlignment="1" applyProtection="1">
      <alignment horizontal="left" vertical="center" wrapText="1"/>
    </xf>
    <xf numFmtId="165" fontId="37" fillId="0" borderId="60" xfId="0" applyNumberFormat="1" applyFont="1" applyBorder="1" applyAlignment="1" applyProtection="1">
      <alignment horizontal="left" vertical="center" wrapText="1"/>
    </xf>
    <xf numFmtId="0" fontId="42" fillId="0" borderId="69" xfId="0" applyFont="1" applyBorder="1" applyAlignment="1" applyProtection="1">
      <alignment horizontal="left" vertical="center" wrapText="1"/>
    </xf>
    <xf numFmtId="0" fontId="4" fillId="0" borderId="15" xfId="0" applyFont="1" applyBorder="1" applyAlignment="1" applyProtection="1">
      <alignment horizontal="center" vertical="center" wrapText="1"/>
    </xf>
    <xf numFmtId="0" fontId="46" fillId="14" borderId="139" xfId="0" applyFont="1" applyFill="1" applyBorder="1" applyAlignment="1" applyProtection="1">
      <alignment horizontal="center" vertical="center"/>
    </xf>
    <xf numFmtId="0" fontId="46" fillId="14" borderId="122" xfId="0" applyFont="1" applyFill="1" applyBorder="1" applyAlignment="1" applyProtection="1">
      <alignment horizontal="center" vertical="center"/>
    </xf>
    <xf numFmtId="0" fontId="46" fillId="14" borderId="123" xfId="0" applyFont="1" applyFill="1" applyBorder="1" applyAlignment="1" applyProtection="1">
      <alignment horizontal="center" vertical="center"/>
    </xf>
    <xf numFmtId="0" fontId="46" fillId="14" borderId="124" xfId="0" applyFont="1" applyFill="1" applyBorder="1" applyAlignment="1" applyProtection="1">
      <alignment horizontal="center" vertical="center"/>
    </xf>
    <xf numFmtId="2" fontId="46" fillId="14" borderId="122" xfId="0" applyNumberFormat="1" applyFont="1" applyFill="1" applyBorder="1" applyAlignment="1" applyProtection="1">
      <alignment horizontal="center" vertical="center" wrapText="1"/>
    </xf>
    <xf numFmtId="0" fontId="46" fillId="14" borderId="125" xfId="0" applyFont="1" applyFill="1" applyBorder="1" applyAlignment="1" applyProtection="1">
      <alignment horizontal="center" vertical="center"/>
    </xf>
    <xf numFmtId="42" fontId="46" fillId="14" borderId="137" xfId="0" applyNumberFormat="1" applyFont="1" applyFill="1" applyBorder="1" applyAlignment="1" applyProtection="1">
      <alignment horizontal="center" vertical="center"/>
    </xf>
    <xf numFmtId="0" fontId="42" fillId="0" borderId="70" xfId="0" applyFont="1" applyBorder="1" applyAlignment="1" applyProtection="1">
      <alignment horizontal="left" vertical="center" wrapText="1"/>
    </xf>
    <xf numFmtId="3" fontId="42" fillId="0" borderId="86" xfId="0" applyNumberFormat="1" applyFont="1" applyBorder="1" applyAlignment="1" applyProtection="1">
      <alignment horizontal="center" vertical="center"/>
    </xf>
    <xf numFmtId="3" fontId="42" fillId="0" borderId="72" xfId="0" applyNumberFormat="1" applyFont="1" applyBorder="1" applyAlignment="1" applyProtection="1">
      <alignment horizontal="center" vertical="center"/>
    </xf>
    <xf numFmtId="3" fontId="42" fillId="0" borderId="87" xfId="0" applyNumberFormat="1" applyFont="1" applyBorder="1" applyAlignment="1" applyProtection="1">
      <alignment horizontal="center" vertical="center"/>
    </xf>
    <xf numFmtId="3" fontId="42" fillId="0" borderId="82" xfId="0" applyNumberFormat="1" applyFont="1" applyBorder="1" applyAlignment="1" applyProtection="1">
      <alignment horizontal="center" vertical="center"/>
    </xf>
    <xf numFmtId="3" fontId="42" fillId="0" borderId="71" xfId="0" applyNumberFormat="1" applyFont="1" applyBorder="1" applyAlignment="1" applyProtection="1">
      <alignment horizontal="center" vertical="center"/>
    </xf>
    <xf numFmtId="42" fontId="47" fillId="0" borderId="75" xfId="0" applyNumberFormat="1" applyFont="1" applyBorder="1" applyAlignment="1" applyProtection="1">
      <alignment horizontal="center" vertical="center"/>
    </xf>
    <xf numFmtId="42" fontId="47" fillId="0" borderId="76" xfId="0" applyNumberFormat="1" applyFont="1" applyBorder="1" applyAlignment="1" applyProtection="1">
      <alignment horizontal="center" vertical="center"/>
    </xf>
    <xf numFmtId="42" fontId="47" fillId="0" borderId="126" xfId="0" applyNumberFormat="1" applyFont="1" applyBorder="1" applyAlignment="1" applyProtection="1">
      <alignment horizontal="center" vertical="center"/>
    </xf>
    <xf numFmtId="42" fontId="47" fillId="0" borderId="81" xfId="0" applyNumberFormat="1" applyFont="1" applyBorder="1" applyAlignment="1" applyProtection="1">
      <alignment horizontal="center" vertical="center"/>
    </xf>
    <xf numFmtId="9" fontId="46" fillId="14" borderId="138" xfId="0" applyNumberFormat="1" applyFont="1" applyFill="1" applyBorder="1" applyAlignment="1" applyProtection="1">
      <alignment horizontal="center" vertical="center"/>
    </xf>
    <xf numFmtId="0" fontId="44" fillId="8" borderId="94" xfId="0" applyFont="1" applyFill="1" applyBorder="1" applyAlignment="1" applyProtection="1">
      <alignment horizontal="center" vertical="center"/>
    </xf>
    <xf numFmtId="3" fontId="41" fillId="8" borderId="88" xfId="0" applyNumberFormat="1" applyFont="1" applyFill="1" applyBorder="1" applyAlignment="1" applyProtection="1">
      <alignment horizontal="right" vertical="center"/>
    </xf>
    <xf numFmtId="3" fontId="41" fillId="8" borderId="77" xfId="0" applyNumberFormat="1" applyFont="1" applyFill="1" applyBorder="1" applyAlignment="1" applyProtection="1">
      <alignment horizontal="right" vertical="center"/>
    </xf>
    <xf numFmtId="3" fontId="41" fillId="8" borderId="89" xfId="0" applyNumberFormat="1" applyFont="1" applyFill="1" applyBorder="1" applyAlignment="1" applyProtection="1">
      <alignment horizontal="right" vertical="center"/>
    </xf>
    <xf numFmtId="3" fontId="41" fillId="8" borderId="78" xfId="0" applyNumberFormat="1" applyFont="1" applyFill="1" applyBorder="1" applyAlignment="1" applyProtection="1">
      <alignment horizontal="right" vertical="center"/>
    </xf>
    <xf numFmtId="3" fontId="41" fillId="8" borderId="83" xfId="0" applyNumberFormat="1" applyFont="1" applyFill="1" applyBorder="1" applyAlignment="1" applyProtection="1">
      <alignment horizontal="right" vertical="center"/>
    </xf>
    <xf numFmtId="0" fontId="43" fillId="8" borderId="79" xfId="0" applyFont="1" applyFill="1" applyBorder="1" applyAlignment="1" applyProtection="1">
      <alignment horizontal="center" vertical="center"/>
    </xf>
    <xf numFmtId="0" fontId="33" fillId="3" borderId="9" xfId="0" applyFont="1" applyFill="1" applyBorder="1" applyAlignment="1" applyProtection="1">
      <alignment vertical="center"/>
    </xf>
    <xf numFmtId="0" fontId="37" fillId="0" borderId="62" xfId="0" applyFont="1" applyBorder="1" applyAlignment="1" applyProtection="1">
      <alignment horizontal="center" vertical="center"/>
    </xf>
    <xf numFmtId="0" fontId="37" fillId="0" borderId="63" xfId="0" applyFont="1" applyBorder="1" applyAlignment="1" applyProtection="1">
      <alignment horizontal="center" vertical="center"/>
    </xf>
    <xf numFmtId="0" fontId="42" fillId="10" borderId="103" xfId="0" applyFont="1" applyFill="1" applyBorder="1" applyAlignment="1" applyProtection="1">
      <alignment horizontal="center" vertical="center"/>
    </xf>
    <xf numFmtId="0" fontId="37" fillId="10" borderId="102" xfId="0" applyFont="1" applyFill="1" applyBorder="1" applyAlignment="1" applyProtection="1">
      <alignment horizontal="center" vertical="center"/>
    </xf>
    <xf numFmtId="42" fontId="0" fillId="0" borderId="0" xfId="0" applyNumberFormat="1" applyProtection="1"/>
    <xf numFmtId="0" fontId="44" fillId="7" borderId="94" xfId="0" applyFont="1" applyFill="1" applyBorder="1" applyAlignment="1" applyProtection="1">
      <alignment horizontal="center" vertical="center"/>
    </xf>
    <xf numFmtId="3" fontId="41" fillId="7" borderId="88" xfId="0" applyNumberFormat="1" applyFont="1" applyFill="1" applyBorder="1" applyAlignment="1" applyProtection="1">
      <alignment horizontal="right" vertical="center"/>
    </xf>
    <xf numFmtId="3" fontId="41" fillId="7" borderId="77" xfId="0" applyNumberFormat="1" applyFont="1" applyFill="1" applyBorder="1" applyAlignment="1" applyProtection="1">
      <alignment horizontal="right" vertical="center"/>
    </xf>
    <xf numFmtId="3" fontId="41" fillId="7" borderId="89" xfId="0" applyNumberFormat="1" applyFont="1" applyFill="1" applyBorder="1" applyAlignment="1" applyProtection="1">
      <alignment horizontal="right" vertical="center"/>
    </xf>
    <xf numFmtId="3" fontId="41" fillId="7" borderId="78" xfId="0" applyNumberFormat="1" applyFont="1" applyFill="1" applyBorder="1" applyAlignment="1" applyProtection="1">
      <alignment horizontal="right" vertical="center"/>
    </xf>
    <xf numFmtId="3" fontId="41" fillId="7" borderId="83" xfId="0" applyNumberFormat="1" applyFont="1" applyFill="1" applyBorder="1" applyAlignment="1" applyProtection="1">
      <alignment horizontal="right" vertical="center"/>
    </xf>
    <xf numFmtId="3" fontId="43" fillId="7" borderId="79" xfId="0" applyNumberFormat="1" applyFont="1" applyFill="1" applyBorder="1" applyAlignment="1" applyProtection="1">
      <alignment horizontal="center" vertical="center"/>
    </xf>
    <xf numFmtId="42" fontId="32" fillId="0" borderId="4" xfId="0" applyNumberFormat="1" applyFont="1" applyBorder="1" applyAlignment="1" applyProtection="1">
      <alignment horizontal="center" vertical="center" wrapText="1"/>
    </xf>
    <xf numFmtId="0" fontId="37" fillId="0" borderId="118" xfId="0" applyFont="1" applyBorder="1" applyAlignment="1" applyProtection="1">
      <alignment horizontal="center" vertical="center"/>
    </xf>
    <xf numFmtId="0" fontId="37" fillId="0" borderId="59" xfId="0" applyFont="1" applyBorder="1" applyAlignment="1" applyProtection="1">
      <alignment horizontal="center" vertical="center"/>
    </xf>
    <xf numFmtId="0" fontId="42" fillId="8" borderId="99" xfId="0" applyFont="1" applyFill="1" applyBorder="1" applyAlignment="1" applyProtection="1">
      <alignment horizontal="center" vertical="center"/>
    </xf>
    <xf numFmtId="0" fontId="42" fillId="7" borderId="99" xfId="0" applyFont="1" applyFill="1" applyBorder="1" applyAlignment="1" applyProtection="1">
      <alignment horizontal="center" vertical="center"/>
    </xf>
    <xf numFmtId="0" fontId="42" fillId="5" borderId="99" xfId="0" applyFont="1" applyFill="1" applyBorder="1" applyAlignment="1" applyProtection="1">
      <alignment horizontal="center" vertical="center"/>
    </xf>
    <xf numFmtId="0" fontId="42" fillId="11" borderId="99" xfId="0" applyFont="1" applyFill="1" applyBorder="1" applyAlignment="1" applyProtection="1">
      <alignment horizontal="center" vertical="center"/>
    </xf>
    <xf numFmtId="0" fontId="42" fillId="12" borderId="99" xfId="0" applyFont="1" applyFill="1" applyBorder="1" applyAlignment="1" applyProtection="1">
      <alignment horizontal="center" vertical="center"/>
    </xf>
    <xf numFmtId="0" fontId="42" fillId="12" borderId="114" xfId="0" applyFont="1" applyFill="1" applyBorder="1" applyAlignment="1" applyProtection="1">
      <alignment horizontal="center" vertical="center"/>
    </xf>
    <xf numFmtId="0" fontId="42" fillId="9" borderId="100" xfId="0" applyFont="1" applyFill="1" applyBorder="1" applyAlignment="1" applyProtection="1">
      <alignment horizontal="center" vertical="center"/>
    </xf>
    <xf numFmtId="2" fontId="42" fillId="9" borderId="99" xfId="0" applyNumberFormat="1" applyFont="1" applyFill="1" applyBorder="1" applyAlignment="1" applyProtection="1">
      <alignment horizontal="center" vertical="center" wrapText="1"/>
    </xf>
    <xf numFmtId="0" fontId="42" fillId="9" borderId="101" xfId="0" applyFont="1" applyFill="1" applyBorder="1" applyAlignment="1" applyProtection="1">
      <alignment horizontal="center" vertical="center"/>
    </xf>
    <xf numFmtId="0" fontId="45" fillId="5" borderId="95" xfId="0" applyFont="1" applyFill="1" applyBorder="1" applyAlignment="1" applyProtection="1">
      <alignment horizontal="center" vertical="center"/>
    </xf>
    <xf numFmtId="3" fontId="41" fillId="5" borderId="90" xfId="0" applyNumberFormat="1" applyFont="1" applyFill="1" applyBorder="1" applyAlignment="1" applyProtection="1">
      <alignment horizontal="right" vertical="center"/>
    </xf>
    <xf numFmtId="3" fontId="41" fillId="5" borderId="73" xfId="0" applyNumberFormat="1" applyFont="1" applyFill="1" applyBorder="1" applyAlignment="1" applyProtection="1">
      <alignment horizontal="right" vertical="center"/>
    </xf>
    <xf numFmtId="3" fontId="41" fillId="5" borderId="91" xfId="0" applyNumberFormat="1" applyFont="1" applyFill="1" applyBorder="1" applyAlignment="1" applyProtection="1">
      <alignment horizontal="right" vertical="center"/>
    </xf>
    <xf numFmtId="3" fontId="41" fillId="5" borderId="74" xfId="0" applyNumberFormat="1" applyFont="1" applyFill="1" applyBorder="1" applyAlignment="1" applyProtection="1">
      <alignment horizontal="right" vertical="center"/>
    </xf>
    <xf numFmtId="3" fontId="41" fillId="5" borderId="84" xfId="0" applyNumberFormat="1" applyFont="1" applyFill="1" applyBorder="1" applyAlignment="1" applyProtection="1">
      <alignment horizontal="right" vertical="center"/>
    </xf>
    <xf numFmtId="3" fontId="43" fillId="5" borderId="80" xfId="0" applyNumberFormat="1" applyFont="1" applyFill="1" applyBorder="1" applyAlignment="1" applyProtection="1">
      <alignment horizontal="center" vertical="center"/>
    </xf>
    <xf numFmtId="49" fontId="33" fillId="2" borderId="10" xfId="0" applyNumberFormat="1" applyFont="1" applyFill="1" applyBorder="1" applyAlignment="1" applyProtection="1">
      <alignment horizontal="left" vertical="center"/>
    </xf>
    <xf numFmtId="0" fontId="34" fillId="0" borderId="3" xfId="0" applyFont="1" applyBorder="1" applyAlignment="1" applyProtection="1">
      <alignment horizontal="center" wrapText="1"/>
    </xf>
    <xf numFmtId="0" fontId="0" fillId="0" borderId="97" xfId="0" applyBorder="1" applyAlignment="1" applyProtection="1">
      <alignment wrapText="1"/>
    </xf>
    <xf numFmtId="0" fontId="0" fillId="0" borderId="98" xfId="0" applyBorder="1" applyAlignment="1" applyProtection="1">
      <alignment wrapText="1"/>
    </xf>
    <xf numFmtId="42" fontId="37" fillId="0" borderId="109" xfId="0" applyNumberFormat="1" applyFont="1" applyBorder="1" applyAlignment="1" applyProtection="1">
      <alignment horizontal="center" vertical="center"/>
    </xf>
    <xf numFmtId="42" fontId="37" fillId="0" borderId="110" xfId="0" applyNumberFormat="1" applyFont="1" applyBorder="1" applyAlignment="1" applyProtection="1">
      <alignment horizontal="center" vertical="center"/>
    </xf>
    <xf numFmtId="42" fontId="37" fillId="0" borderId="111" xfId="0" applyNumberFormat="1" applyFont="1" applyBorder="1" applyAlignment="1" applyProtection="1">
      <alignment horizontal="center" vertical="center"/>
    </xf>
    <xf numFmtId="42" fontId="37" fillId="13" borderId="115" xfId="0" applyNumberFormat="1" applyFont="1" applyFill="1" applyBorder="1" applyAlignment="1" applyProtection="1">
      <alignment horizontal="center" vertical="center"/>
    </xf>
    <xf numFmtId="42" fontId="37" fillId="13" borderId="116" xfId="0" applyNumberFormat="1" applyFont="1" applyFill="1" applyBorder="1" applyAlignment="1" applyProtection="1">
      <alignment horizontal="center" vertical="center"/>
    </xf>
    <xf numFmtId="0" fontId="44" fillId="8" borderId="95" xfId="0" applyFont="1" applyFill="1" applyBorder="1" applyAlignment="1" applyProtection="1">
      <alignment horizontal="center" vertical="center"/>
    </xf>
    <xf numFmtId="3" fontId="41" fillId="8" borderId="90" xfId="0" applyNumberFormat="1" applyFont="1" applyFill="1" applyBorder="1" applyAlignment="1" applyProtection="1">
      <alignment horizontal="right" vertical="center"/>
    </xf>
    <xf numFmtId="3" fontId="41" fillId="8" borderId="73" xfId="0" applyNumberFormat="1" applyFont="1" applyFill="1" applyBorder="1" applyAlignment="1" applyProtection="1">
      <alignment horizontal="right" vertical="center"/>
    </xf>
    <xf numFmtId="3" fontId="41" fillId="8" borderId="91" xfId="0" applyNumberFormat="1" applyFont="1" applyFill="1" applyBorder="1" applyAlignment="1" applyProtection="1">
      <alignment horizontal="right" vertical="center"/>
    </xf>
    <xf numFmtId="3" fontId="41" fillId="8" borderId="74" xfId="0" applyNumberFormat="1" applyFont="1" applyFill="1" applyBorder="1" applyAlignment="1" applyProtection="1">
      <alignment horizontal="right" vertical="center"/>
    </xf>
    <xf numFmtId="3" fontId="41" fillId="8" borderId="84" xfId="0" applyNumberFormat="1" applyFont="1" applyFill="1" applyBorder="1" applyAlignment="1" applyProtection="1">
      <alignment horizontal="right" vertical="center"/>
    </xf>
    <xf numFmtId="3" fontId="43" fillId="8" borderId="80" xfId="0" applyNumberFormat="1" applyFont="1" applyFill="1" applyBorder="1" applyAlignment="1" applyProtection="1">
      <alignment horizontal="center" vertical="center"/>
    </xf>
    <xf numFmtId="49" fontId="33" fillId="2" borderId="1" xfId="0" applyNumberFormat="1" applyFont="1" applyFill="1" applyBorder="1" applyAlignment="1" applyProtection="1">
      <alignment horizontal="left" vertical="center"/>
    </xf>
    <xf numFmtId="49" fontId="38" fillId="0" borderId="11" xfId="0" applyNumberFormat="1" applyFont="1" applyBorder="1" applyAlignment="1" applyProtection="1">
      <alignment horizontal="center" vertical="center"/>
    </xf>
    <xf numFmtId="49" fontId="36" fillId="0" borderId="5"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2"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2" xfId="0" applyBorder="1" applyProtection="1"/>
    <xf numFmtId="0" fontId="0" fillId="0" borderId="113" xfId="0" applyBorder="1" applyProtection="1"/>
    <xf numFmtId="42" fontId="37" fillId="0" borderId="113" xfId="0" applyNumberFormat="1" applyFont="1" applyBorder="1" applyAlignment="1" applyProtection="1">
      <alignment horizontal="center" vertical="center"/>
    </xf>
    <xf numFmtId="0" fontId="44" fillId="6" borderId="95" xfId="0" applyFont="1" applyFill="1" applyBorder="1" applyAlignment="1" applyProtection="1">
      <alignment horizontal="center" vertical="center"/>
    </xf>
    <xf numFmtId="3" fontId="41" fillId="6" borderId="90" xfId="0" applyNumberFormat="1" applyFont="1" applyFill="1" applyBorder="1" applyAlignment="1" applyProtection="1">
      <alignment horizontal="right" vertical="center"/>
    </xf>
    <xf numFmtId="3" fontId="41" fillId="6" borderId="73" xfId="0" applyNumberFormat="1" applyFont="1" applyFill="1" applyBorder="1" applyAlignment="1" applyProtection="1">
      <alignment horizontal="right" vertical="center"/>
    </xf>
    <xf numFmtId="3" fontId="41" fillId="6" borderId="91" xfId="0" applyNumberFormat="1" applyFont="1" applyFill="1" applyBorder="1" applyAlignment="1" applyProtection="1">
      <alignment horizontal="right" vertical="center"/>
    </xf>
    <xf numFmtId="3" fontId="41" fillId="6" borderId="74" xfId="0" applyNumberFormat="1" applyFont="1" applyFill="1" applyBorder="1" applyAlignment="1" applyProtection="1">
      <alignment horizontal="right" vertical="center"/>
    </xf>
    <xf numFmtId="3" fontId="41" fillId="6" borderId="84" xfId="0" applyNumberFormat="1" applyFont="1" applyFill="1" applyBorder="1" applyAlignment="1" applyProtection="1">
      <alignment horizontal="right" vertical="center"/>
    </xf>
    <xf numFmtId="3" fontId="43" fillId="6" borderId="80" xfId="0" applyNumberFormat="1" applyFont="1" applyFill="1" applyBorder="1" applyAlignment="1" applyProtection="1">
      <alignment horizontal="center" vertical="center"/>
    </xf>
    <xf numFmtId="49" fontId="35" fillId="0" borderId="18" xfId="0" applyNumberFormat="1" applyFont="1" applyBorder="1" applyAlignment="1" applyProtection="1">
      <alignment horizontal="center" vertical="center"/>
    </xf>
    <xf numFmtId="49" fontId="36"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7" fillId="0" borderId="0" xfId="0" applyNumberFormat="1" applyFont="1" applyBorder="1" applyAlignment="1" applyProtection="1">
      <alignment horizontal="center" vertical="center"/>
    </xf>
    <xf numFmtId="0" fontId="44" fillId="6" borderId="96" xfId="0" applyFont="1" applyFill="1" applyBorder="1" applyAlignment="1" applyProtection="1">
      <alignment horizontal="center" vertical="center"/>
    </xf>
    <xf numFmtId="3" fontId="41" fillId="6" borderId="92" xfId="0" applyNumberFormat="1" applyFont="1" applyFill="1" applyBorder="1" applyAlignment="1" applyProtection="1">
      <alignment horizontal="right" vertical="center"/>
    </xf>
    <xf numFmtId="3" fontId="41" fillId="6" borderId="75" xfId="0" applyNumberFormat="1" applyFont="1" applyFill="1" applyBorder="1" applyAlignment="1" applyProtection="1">
      <alignment horizontal="right" vertical="center"/>
    </xf>
    <xf numFmtId="3" fontId="41" fillId="6" borderId="93" xfId="0" applyNumberFormat="1" applyFont="1" applyFill="1" applyBorder="1" applyAlignment="1" applyProtection="1">
      <alignment horizontal="right" vertical="center"/>
    </xf>
    <xf numFmtId="3" fontId="41" fillId="6" borderId="76" xfId="0" applyNumberFormat="1" applyFont="1" applyFill="1" applyBorder="1" applyAlignment="1" applyProtection="1">
      <alignment horizontal="right" vertical="center"/>
    </xf>
    <xf numFmtId="3" fontId="41" fillId="6" borderId="85" xfId="0" applyNumberFormat="1" applyFont="1" applyFill="1" applyBorder="1" applyAlignment="1" applyProtection="1">
      <alignment horizontal="right" vertical="center"/>
    </xf>
    <xf numFmtId="3" fontId="43" fillId="6" borderId="81" xfId="0" applyNumberFormat="1" applyFont="1" applyFill="1" applyBorder="1" applyAlignment="1" applyProtection="1">
      <alignment horizontal="center" vertical="center"/>
    </xf>
    <xf numFmtId="49" fontId="33" fillId="2" borderId="2" xfId="0" applyNumberFormat="1" applyFont="1" applyFill="1" applyBorder="1" applyAlignment="1" applyProtection="1">
      <alignment horizontal="left" vertical="center"/>
    </xf>
    <xf numFmtId="49" fontId="38" fillId="0" borderId="12" xfId="0" applyNumberFormat="1" applyFont="1" applyBorder="1" applyAlignment="1" applyProtection="1">
      <alignment horizontal="center" vertical="center"/>
    </xf>
    <xf numFmtId="49" fontId="36" fillId="0" borderId="6"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6"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1" fillId="0" borderId="0" xfId="0" applyFont="1" applyFill="1" applyBorder="1" applyAlignment="1" applyProtection="1">
      <alignment horizontal="center" vertical="center"/>
    </xf>
    <xf numFmtId="0" fontId="43" fillId="0" borderId="0" xfId="0" applyFont="1" applyFill="1" applyBorder="1" applyAlignment="1" applyProtection="1">
      <alignment horizontal="left" vertical="center"/>
    </xf>
    <xf numFmtId="0" fontId="32" fillId="0" borderId="0" xfId="0" applyFont="1" applyProtection="1"/>
    <xf numFmtId="42" fontId="37" fillId="0" borderId="0" xfId="0" applyNumberFormat="1" applyFont="1" applyAlignment="1" applyProtection="1">
      <alignment horizontal="center" vertical="center"/>
    </xf>
    <xf numFmtId="0" fontId="44" fillId="8" borderId="104" xfId="0" applyFont="1" applyFill="1" applyBorder="1" applyAlignment="1" applyProtection="1">
      <alignment horizontal="center" vertical="center"/>
    </xf>
    <xf numFmtId="3" fontId="41" fillId="8" borderId="105" xfId="0" applyNumberFormat="1" applyFont="1" applyFill="1" applyBorder="1" applyAlignment="1" applyProtection="1">
      <alignment horizontal="right" vertical="center"/>
    </xf>
    <xf numFmtId="0" fontId="37" fillId="0" borderId="119" xfId="0" applyFont="1" applyBorder="1" applyAlignment="1" applyProtection="1">
      <alignment horizontal="center" vertical="center"/>
    </xf>
    <xf numFmtId="0" fontId="42" fillId="8" borderId="117" xfId="0" applyFont="1" applyFill="1" applyBorder="1" applyAlignment="1" applyProtection="1">
      <alignment horizontal="center" vertical="center"/>
    </xf>
    <xf numFmtId="3" fontId="41" fillId="7" borderId="106" xfId="0" applyNumberFormat="1" applyFont="1" applyFill="1" applyBorder="1" applyAlignment="1" applyProtection="1">
      <alignment horizontal="right" vertical="center"/>
    </xf>
    <xf numFmtId="0" fontId="0" fillId="0" borderId="120" xfId="0" applyBorder="1" applyAlignment="1" applyProtection="1">
      <alignment wrapText="1"/>
    </xf>
    <xf numFmtId="0" fontId="0" fillId="0" borderId="121" xfId="0" applyBorder="1" applyAlignment="1" applyProtection="1">
      <alignment wrapText="1"/>
    </xf>
    <xf numFmtId="3" fontId="41" fillId="5" borderId="107" xfId="0" applyNumberFormat="1" applyFont="1" applyFill="1" applyBorder="1" applyAlignment="1" applyProtection="1">
      <alignment horizontal="right" vertical="center"/>
    </xf>
    <xf numFmtId="49" fontId="51" fillId="0" borderId="7" xfId="0" applyNumberFormat="1" applyFont="1" applyBorder="1" applyAlignment="1" applyProtection="1">
      <alignment horizontal="center" vertical="center"/>
    </xf>
    <xf numFmtId="3" fontId="41" fillId="8" borderId="107" xfId="0" applyNumberFormat="1" applyFont="1" applyFill="1" applyBorder="1" applyAlignment="1" applyProtection="1">
      <alignment horizontal="right" vertical="center"/>
    </xf>
    <xf numFmtId="3" fontId="41" fillId="6" borderId="107" xfId="0" applyNumberFormat="1" applyFont="1" applyFill="1" applyBorder="1" applyAlignment="1" applyProtection="1">
      <alignment horizontal="right" vertical="center"/>
    </xf>
    <xf numFmtId="3" fontId="41" fillId="6" borderId="108" xfId="0" applyNumberFormat="1" applyFont="1" applyFill="1" applyBorder="1" applyAlignment="1" applyProtection="1">
      <alignment horizontal="right" vertical="center"/>
    </xf>
    <xf numFmtId="0" fontId="66" fillId="0" borderId="0" xfId="0" applyFont="1"/>
    <xf numFmtId="0" fontId="30" fillId="18" borderId="171" xfId="0" applyFont="1" applyFill="1" applyBorder="1" applyAlignment="1">
      <alignment horizontal="center" vertical="center"/>
    </xf>
    <xf numFmtId="10" fontId="28" fillId="20" borderId="13" xfId="0" applyNumberFormat="1" applyFont="1" applyFill="1" applyBorder="1" applyAlignment="1" applyProtection="1">
      <alignment horizontal="right" vertical="center"/>
      <protection locked="0"/>
    </xf>
    <xf numFmtId="166" fontId="28" fillId="2" borderId="198" xfId="0" applyNumberFormat="1" applyFont="1" applyFill="1" applyBorder="1" applyAlignment="1">
      <alignment vertical="center"/>
    </xf>
    <xf numFmtId="166" fontId="28" fillId="2" borderId="195" xfId="0" applyNumberFormat="1" applyFont="1" applyFill="1" applyBorder="1" applyAlignment="1">
      <alignment vertical="center"/>
    </xf>
    <xf numFmtId="166" fontId="28" fillId="2" borderId="201" xfId="0" applyNumberFormat="1" applyFont="1" applyFill="1" applyBorder="1" applyAlignment="1">
      <alignment vertical="center"/>
    </xf>
    <xf numFmtId="166" fontId="28" fillId="2" borderId="213" xfId="0" applyNumberFormat="1" applyFont="1" applyFill="1" applyBorder="1" applyAlignment="1">
      <alignment vertical="center"/>
    </xf>
    <xf numFmtId="166" fontId="70" fillId="3" borderId="168" xfId="0" applyNumberFormat="1" applyFont="1" applyFill="1" applyBorder="1" applyAlignment="1">
      <alignment horizontal="right" vertical="center"/>
    </xf>
    <xf numFmtId="166" fontId="62" fillId="24" borderId="168" xfId="0" applyNumberFormat="1" applyFont="1" applyFill="1" applyBorder="1" applyAlignment="1">
      <alignment horizontal="right" vertical="center"/>
    </xf>
    <xf numFmtId="49" fontId="22" fillId="25" borderId="167" xfId="1" applyNumberFormat="1" applyFont="1" applyFill="1" applyBorder="1" applyAlignment="1" applyProtection="1">
      <alignment horizontal="center" vertical="center"/>
      <protection locked="0"/>
    </xf>
    <xf numFmtId="166" fontId="62" fillId="25" borderId="168" xfId="0" applyNumberFormat="1" applyFont="1" applyFill="1" applyBorder="1" applyAlignment="1">
      <alignment horizontal="right" vertical="center"/>
    </xf>
    <xf numFmtId="49" fontId="22" fillId="24" borderId="218" xfId="1" applyNumberFormat="1" applyFont="1" applyFill="1" applyBorder="1" applyAlignment="1" applyProtection="1">
      <alignment horizontal="center" vertical="center"/>
      <protection locked="0"/>
    </xf>
    <xf numFmtId="49" fontId="22" fillId="24" borderId="217" xfId="1" applyNumberFormat="1" applyFont="1" applyFill="1" applyBorder="1" applyAlignment="1" applyProtection="1">
      <alignment horizontal="center" vertical="center"/>
      <protection locked="0"/>
    </xf>
    <xf numFmtId="166" fontId="0" fillId="0" borderId="0" xfId="0" applyNumberFormat="1"/>
    <xf numFmtId="0" fontId="72" fillId="0" borderId="0" xfId="0" applyFont="1" applyAlignment="1" applyProtection="1">
      <alignment vertical="center"/>
      <protection hidden="1"/>
    </xf>
    <xf numFmtId="0" fontId="74" fillId="0" borderId="54" xfId="0" applyFont="1" applyFill="1" applyBorder="1" applyAlignment="1" applyProtection="1">
      <alignment vertical="center" wrapText="1"/>
      <protection hidden="1"/>
    </xf>
    <xf numFmtId="0" fontId="74" fillId="0" borderId="203" xfId="0" applyFont="1" applyFill="1" applyBorder="1" applyAlignment="1" applyProtection="1">
      <alignment vertical="center" wrapText="1"/>
      <protection hidden="1"/>
    </xf>
    <xf numFmtId="49" fontId="74" fillId="0" borderId="227" xfId="0" applyNumberFormat="1" applyFont="1" applyFill="1" applyBorder="1" applyAlignment="1" applyProtection="1">
      <alignment vertical="center"/>
      <protection hidden="1"/>
    </xf>
    <xf numFmtId="0" fontId="74" fillId="0" borderId="183" xfId="0" applyNumberFormat="1" applyFont="1" applyFill="1" applyBorder="1" applyAlignment="1" applyProtection="1">
      <alignment vertical="center"/>
      <protection hidden="1"/>
    </xf>
    <xf numFmtId="49" fontId="74" fillId="0" borderId="184" xfId="0" applyNumberFormat="1" applyFont="1" applyFill="1" applyBorder="1" applyAlignment="1" applyProtection="1">
      <alignment horizontal="right" vertical="center"/>
      <protection hidden="1"/>
    </xf>
    <xf numFmtId="0" fontId="75" fillId="0" borderId="0" xfId="0" applyFont="1" applyAlignment="1" applyProtection="1">
      <alignment vertical="center" wrapText="1"/>
      <protection hidden="1"/>
    </xf>
    <xf numFmtId="49" fontId="76" fillId="0" borderId="51" xfId="0" applyNumberFormat="1" applyFont="1" applyFill="1" applyBorder="1" applyAlignment="1" applyProtection="1">
      <alignment horizontal="left" vertical="top"/>
    </xf>
    <xf numFmtId="49" fontId="76" fillId="0" borderId="51" xfId="0" applyNumberFormat="1" applyFont="1" applyFill="1" applyBorder="1" applyAlignment="1" applyProtection="1">
      <alignment vertical="top" wrapText="1"/>
    </xf>
    <xf numFmtId="49" fontId="77" fillId="0" borderId="51" xfId="0" applyNumberFormat="1" applyFont="1" applyFill="1" applyBorder="1" applyAlignment="1" applyProtection="1">
      <alignment vertical="top" wrapText="1"/>
      <protection locked="0"/>
    </xf>
    <xf numFmtId="49" fontId="76" fillId="0" borderId="51" xfId="0" applyNumberFormat="1" applyFont="1" applyFill="1" applyBorder="1" applyAlignment="1" applyProtection="1">
      <alignment vertical="top" wrapText="1"/>
      <protection hidden="1"/>
    </xf>
    <xf numFmtId="49" fontId="76" fillId="0" borderId="206" xfId="0" applyNumberFormat="1" applyFont="1" applyFill="1" applyBorder="1" applyAlignment="1" applyProtection="1">
      <alignment vertical="top" wrapText="1"/>
      <protection hidden="1"/>
    </xf>
    <xf numFmtId="0" fontId="78" fillId="0" borderId="21" xfId="0" applyFont="1" applyFill="1" applyBorder="1" applyAlignment="1" applyProtection="1">
      <alignment vertical="top"/>
      <protection hidden="1"/>
    </xf>
    <xf numFmtId="0" fontId="78" fillId="0" borderId="189" xfId="0" applyFont="1" applyFill="1" applyBorder="1" applyAlignment="1" applyProtection="1">
      <alignment vertical="top"/>
      <protection hidden="1"/>
    </xf>
    <xf numFmtId="49" fontId="80" fillId="0" borderId="189" xfId="0" applyNumberFormat="1" applyFont="1" applyFill="1" applyBorder="1" applyAlignment="1" applyProtection="1">
      <alignment vertical="top" wrapText="1"/>
      <protection locked="0"/>
    </xf>
    <xf numFmtId="49" fontId="78" fillId="0" borderId="189" xfId="0" applyNumberFormat="1" applyFont="1" applyFill="1" applyBorder="1" applyAlignment="1" applyProtection="1">
      <alignment vertical="top"/>
      <protection hidden="1"/>
    </xf>
    <xf numFmtId="49" fontId="78" fillId="0" borderId="190" xfId="0" applyNumberFormat="1" applyFont="1" applyFill="1" applyBorder="1" applyAlignment="1" applyProtection="1">
      <alignment vertical="top"/>
      <protection hidden="1"/>
    </xf>
    <xf numFmtId="0" fontId="81" fillId="26" borderId="228" xfId="0" applyFont="1" applyFill="1" applyBorder="1" applyAlignment="1" applyProtection="1">
      <alignment vertical="center"/>
      <protection hidden="1"/>
    </xf>
    <xf numFmtId="0" fontId="81" fillId="27" borderId="183" xfId="0" applyFont="1" applyFill="1" applyBorder="1" applyAlignment="1" applyProtection="1">
      <alignment vertical="center"/>
      <protection hidden="1"/>
    </xf>
    <xf numFmtId="49" fontId="83" fillId="0" borderId="189" xfId="0" applyNumberFormat="1" applyFont="1" applyFill="1" applyBorder="1" applyAlignment="1" applyProtection="1">
      <alignment vertical="center" wrapText="1"/>
      <protection locked="0"/>
    </xf>
    <xf numFmtId="0" fontId="84" fillId="0" borderId="189" xfId="0" applyNumberFormat="1" applyFont="1" applyFill="1" applyBorder="1" applyAlignment="1" applyProtection="1">
      <alignment vertical="center" wrapText="1"/>
      <protection hidden="1"/>
    </xf>
    <xf numFmtId="49" fontId="84" fillId="0" borderId="189" xfId="0" applyNumberFormat="1" applyFont="1" applyFill="1" applyBorder="1" applyAlignment="1" applyProtection="1">
      <alignment vertical="center" wrapText="1"/>
      <protection locked="0"/>
    </xf>
    <xf numFmtId="49" fontId="84" fillId="0" borderId="194" xfId="0" applyNumberFormat="1" applyFont="1" applyFill="1" applyBorder="1" applyAlignment="1" applyProtection="1">
      <alignment vertical="center" wrapText="1"/>
      <protection locked="0"/>
    </xf>
    <xf numFmtId="0" fontId="83" fillId="0" borderId="230" xfId="0" applyFont="1" applyFill="1" applyBorder="1" applyAlignment="1" applyProtection="1">
      <alignment vertical="center"/>
      <protection locked="0"/>
    </xf>
    <xf numFmtId="0" fontId="83" fillId="0" borderId="16" xfId="0" applyFont="1" applyFill="1" applyBorder="1" applyAlignment="1" applyProtection="1">
      <alignment horizontal="left" vertical="center"/>
      <protection locked="0"/>
    </xf>
    <xf numFmtId="0" fontId="82" fillId="0" borderId="21" xfId="0" applyFont="1" applyFill="1" applyBorder="1" applyAlignment="1" applyProtection="1">
      <alignment vertical="center"/>
      <protection hidden="1"/>
    </xf>
    <xf numFmtId="0" fontId="82" fillId="0" borderId="189" xfId="0" applyFont="1" applyFill="1" applyBorder="1" applyAlignment="1" applyProtection="1">
      <alignment vertical="center"/>
      <protection hidden="1"/>
    </xf>
    <xf numFmtId="49" fontId="83" fillId="0" borderId="189" xfId="0" applyNumberFormat="1" applyFont="1" applyFill="1" applyBorder="1" applyAlignment="1" applyProtection="1">
      <alignment vertical="center"/>
      <protection locked="0"/>
    </xf>
    <xf numFmtId="0" fontId="84" fillId="0" borderId="200" xfId="0" applyFont="1" applyFill="1" applyBorder="1" applyAlignment="1" applyProtection="1">
      <alignment vertical="center"/>
      <protection locked="0"/>
    </xf>
    <xf numFmtId="0" fontId="86" fillId="0" borderId="0" xfId="0" applyFont="1" applyAlignment="1">
      <alignment horizontal="center"/>
    </xf>
    <xf numFmtId="170" fontId="83" fillId="0" borderId="181" xfId="0" applyNumberFormat="1" applyFont="1" applyFill="1" applyBorder="1" applyAlignment="1" applyProtection="1">
      <alignment horizontal="left" vertical="center"/>
      <protection locked="0"/>
    </xf>
    <xf numFmtId="0" fontId="83" fillId="0" borderId="189" xfId="0" applyNumberFormat="1" applyFont="1" applyFill="1" applyBorder="1" applyAlignment="1" applyProtection="1">
      <alignment vertical="center"/>
      <protection locked="0"/>
    </xf>
    <xf numFmtId="0" fontId="84" fillId="0" borderId="200" xfId="0" applyNumberFormat="1" applyFont="1" applyFill="1" applyBorder="1" applyAlignment="1" applyProtection="1">
      <alignment vertical="center"/>
      <protection locked="0"/>
    </xf>
    <xf numFmtId="0" fontId="87" fillId="0" borderId="0" xfId="0" applyFont="1" applyAlignment="1">
      <alignment horizontal="center"/>
    </xf>
    <xf numFmtId="170" fontId="83" fillId="0" borderId="40" xfId="0" applyNumberFormat="1" applyFont="1" applyFill="1" applyBorder="1" applyAlignment="1" applyProtection="1">
      <alignment horizontal="left" vertical="center"/>
      <protection locked="0"/>
    </xf>
    <xf numFmtId="170" fontId="88" fillId="0" borderId="39" xfId="0" applyNumberFormat="1" applyFont="1" applyFill="1" applyBorder="1" applyAlignment="1" applyProtection="1">
      <alignment horizontal="left" vertical="center" wrapText="1"/>
      <protection locked="0"/>
    </xf>
    <xf numFmtId="14" fontId="83" fillId="0" borderId="187" xfId="0" applyNumberFormat="1" applyFont="1" applyFill="1" applyBorder="1" applyAlignment="1" applyProtection="1">
      <alignment vertical="center"/>
      <protection locked="0"/>
    </xf>
    <xf numFmtId="14" fontId="84" fillId="0" borderId="188" xfId="0" applyNumberFormat="1" applyFont="1" applyFill="1" applyBorder="1" applyAlignment="1" applyProtection="1">
      <alignment vertical="center"/>
      <protection locked="0"/>
    </xf>
    <xf numFmtId="0" fontId="89" fillId="9" borderId="48" xfId="0" applyFont="1" applyFill="1" applyBorder="1" applyAlignment="1" applyProtection="1">
      <alignment horizontal="right" vertical="center"/>
      <protection hidden="1"/>
    </xf>
    <xf numFmtId="3" fontId="89" fillId="9" borderId="185" xfId="0" applyNumberFormat="1" applyFont="1" applyFill="1" applyBorder="1" applyAlignment="1" applyProtection="1">
      <alignment horizontal="left" vertical="center"/>
      <protection hidden="1"/>
    </xf>
    <xf numFmtId="0" fontId="90" fillId="9" borderId="33" xfId="0" applyFont="1" applyFill="1" applyBorder="1" applyAlignment="1" applyProtection="1">
      <alignment horizontal="center" vertical="center"/>
      <protection hidden="1"/>
    </xf>
    <xf numFmtId="0" fontId="90" fillId="9" borderId="233" xfId="0" applyFont="1" applyFill="1" applyBorder="1" applyAlignment="1" applyProtection="1">
      <alignment horizontal="center" vertical="center"/>
      <protection hidden="1"/>
    </xf>
    <xf numFmtId="0" fontId="72" fillId="29" borderId="0" xfId="0" applyFont="1" applyFill="1" applyAlignment="1" applyProtection="1">
      <alignment vertical="center"/>
      <protection locked="0"/>
    </xf>
    <xf numFmtId="0" fontId="84" fillId="29" borderId="22" xfId="0" applyFont="1" applyFill="1" applyBorder="1" applyAlignment="1" applyProtection="1">
      <alignment vertical="center"/>
      <protection locked="0"/>
    </xf>
    <xf numFmtId="0" fontId="84" fillId="29" borderId="192" xfId="0" applyFont="1" applyFill="1" applyBorder="1" applyAlignment="1" applyProtection="1">
      <alignment horizontal="center" vertical="center"/>
      <protection locked="0"/>
    </xf>
    <xf numFmtId="0" fontId="84" fillId="29" borderId="192" xfId="0" applyFont="1" applyFill="1" applyBorder="1" applyAlignment="1" applyProtection="1">
      <alignment vertical="center"/>
      <protection locked="0"/>
    </xf>
    <xf numFmtId="0" fontId="84" fillId="29" borderId="192" xfId="0" applyFont="1" applyFill="1" applyBorder="1" applyAlignment="1" applyProtection="1">
      <alignment horizontal="left" vertical="center"/>
      <protection locked="0"/>
    </xf>
    <xf numFmtId="0" fontId="84" fillId="29" borderId="193" xfId="0" applyFont="1" applyFill="1" applyBorder="1" applyAlignment="1" applyProtection="1">
      <alignment horizontal="center" vertical="center"/>
      <protection locked="0"/>
    </xf>
    <xf numFmtId="0" fontId="72" fillId="0" borderId="0" xfId="0" applyFont="1" applyAlignment="1" applyProtection="1">
      <alignment vertical="center"/>
      <protection locked="0"/>
    </xf>
    <xf numFmtId="0" fontId="72" fillId="0" borderId="0" xfId="0" applyFont="1" applyFill="1" applyAlignment="1" applyProtection="1">
      <alignment vertical="center"/>
      <protection locked="0"/>
    </xf>
    <xf numFmtId="0" fontId="72" fillId="17" borderId="234" xfId="0" applyFont="1" applyFill="1" applyBorder="1" applyAlignment="1" applyProtection="1">
      <alignment horizontal="center" vertical="center"/>
    </xf>
    <xf numFmtId="49" fontId="72" fillId="0" borderId="226" xfId="0" applyNumberFormat="1" applyFont="1" applyFill="1" applyBorder="1" applyAlignment="1" applyProtection="1">
      <alignment horizontal="center" vertical="center"/>
      <protection locked="0"/>
    </xf>
    <xf numFmtId="0" fontId="72" fillId="17" borderId="226" xfId="0" applyFont="1" applyFill="1" applyBorder="1" applyAlignment="1" applyProtection="1">
      <alignment horizontal="center" vertical="center"/>
      <protection locked="0"/>
    </xf>
    <xf numFmtId="0" fontId="72" fillId="0" borderId="226" xfId="0" applyFont="1" applyFill="1" applyBorder="1" applyAlignment="1" applyProtection="1">
      <alignment horizontal="center" vertical="center"/>
      <protection locked="0"/>
    </xf>
    <xf numFmtId="0" fontId="91" fillId="0" borderId="226" xfId="1" applyNumberFormat="1" applyFont="1" applyFill="1" applyBorder="1" applyAlignment="1" applyProtection="1">
      <alignment horizontal="left" vertical="center" wrapText="1"/>
      <protection locked="0"/>
    </xf>
    <xf numFmtId="169" fontId="72" fillId="0" borderId="226" xfId="0" applyNumberFormat="1" applyFont="1" applyFill="1" applyBorder="1" applyAlignment="1" applyProtection="1">
      <alignment horizontal="center" vertical="center"/>
      <protection locked="0"/>
    </xf>
    <xf numFmtId="2" fontId="72" fillId="0" borderId="226" xfId="0" applyNumberFormat="1" applyFont="1" applyFill="1" applyBorder="1" applyAlignment="1" applyProtection="1">
      <alignment horizontal="center" vertical="center"/>
      <protection locked="0"/>
    </xf>
    <xf numFmtId="4" fontId="21" fillId="0" borderId="226" xfId="1" applyNumberFormat="1" applyFont="1" applyFill="1" applyBorder="1" applyAlignment="1" applyProtection="1">
      <alignment horizontal="center" vertical="center"/>
      <protection locked="0"/>
    </xf>
    <xf numFmtId="165" fontId="21" fillId="0" borderId="235" xfId="1" applyNumberFormat="1" applyFont="1" applyFill="1" applyBorder="1" applyAlignment="1" applyProtection="1">
      <alignment horizontal="right" vertical="center"/>
    </xf>
    <xf numFmtId="0" fontId="72" fillId="0" borderId="24" xfId="0" applyFont="1" applyBorder="1" applyAlignment="1" applyProtection="1">
      <alignment vertical="center"/>
      <protection locked="0"/>
    </xf>
    <xf numFmtId="0" fontId="72" fillId="0" borderId="0" xfId="0" applyFont="1" applyBorder="1" applyAlignment="1" applyProtection="1">
      <alignment vertical="center"/>
      <protection locked="0"/>
    </xf>
    <xf numFmtId="0" fontId="91" fillId="0" borderId="211" xfId="1" applyNumberFormat="1" applyFont="1" applyFill="1" applyBorder="1" applyAlignment="1" applyProtection="1">
      <alignment horizontal="left" vertical="center" wrapText="1"/>
      <protection locked="0"/>
    </xf>
    <xf numFmtId="0" fontId="72" fillId="0" borderId="0" xfId="0" applyFont="1" applyBorder="1" applyAlignment="1" applyProtection="1">
      <alignment horizontal="center" vertical="center"/>
      <protection locked="0"/>
    </xf>
    <xf numFmtId="0" fontId="72" fillId="0" borderId="196" xfId="0" applyFont="1" applyBorder="1" applyAlignment="1" applyProtection="1">
      <alignment horizontal="center" vertical="center"/>
      <protection locked="0"/>
    </xf>
    <xf numFmtId="0" fontId="67" fillId="0" borderId="161" xfId="1" applyNumberFormat="1" applyFont="1" applyFill="1" applyBorder="1" applyAlignment="1" applyProtection="1">
      <alignment horizontal="left" vertical="center" wrapText="1" shrinkToFit="1"/>
      <protection locked="0"/>
    </xf>
    <xf numFmtId="0" fontId="72" fillId="0" borderId="208" xfId="0" applyFont="1" applyBorder="1" applyAlignment="1" applyProtection="1">
      <alignment vertical="center"/>
      <protection locked="0"/>
    </xf>
    <xf numFmtId="0" fontId="72" fillId="0" borderId="204" xfId="0" applyFont="1" applyBorder="1" applyAlignment="1" applyProtection="1">
      <alignment vertical="center"/>
      <protection locked="0"/>
    </xf>
    <xf numFmtId="0" fontId="91" fillId="0" borderId="33" xfId="1" applyNumberFormat="1" applyFont="1" applyFill="1" applyBorder="1" applyAlignment="1" applyProtection="1">
      <alignment horizontal="left" vertical="center" wrapText="1" shrinkToFit="1"/>
      <protection locked="0"/>
    </xf>
    <xf numFmtId="0" fontId="72" fillId="0" borderId="204" xfId="0" applyFont="1" applyBorder="1" applyAlignment="1" applyProtection="1">
      <alignment horizontal="center" vertical="center"/>
      <protection locked="0"/>
    </xf>
    <xf numFmtId="0" fontId="72" fillId="0" borderId="207" xfId="0" applyFont="1" applyBorder="1" applyAlignment="1" applyProtection="1">
      <alignment horizontal="center" vertical="center"/>
      <protection locked="0"/>
    </xf>
    <xf numFmtId="0" fontId="72" fillId="17" borderId="234" xfId="0" applyFont="1" applyFill="1" applyBorder="1" applyAlignment="1" applyProtection="1">
      <alignment horizontal="center" vertical="center"/>
      <protection locked="0"/>
    </xf>
    <xf numFmtId="165" fontId="21" fillId="0" borderId="235" xfId="1" applyNumberFormat="1" applyFont="1" applyFill="1" applyBorder="1" applyAlignment="1" applyProtection="1">
      <alignment horizontal="right" vertical="center"/>
      <protection locked="0"/>
    </xf>
    <xf numFmtId="0" fontId="72" fillId="10" borderId="0" xfId="0" applyFont="1" applyFill="1" applyAlignment="1" applyProtection="1">
      <alignment vertical="center"/>
      <protection locked="0"/>
    </xf>
    <xf numFmtId="0" fontId="84" fillId="10" borderId="22" xfId="0" applyFont="1" applyFill="1" applyBorder="1" applyAlignment="1" applyProtection="1">
      <alignment vertical="center"/>
      <protection locked="0"/>
    </xf>
    <xf numFmtId="0" fontId="84" fillId="10" borderId="192" xfId="0" applyFont="1" applyFill="1" applyBorder="1" applyAlignment="1" applyProtection="1">
      <alignment horizontal="center" vertical="center"/>
      <protection locked="0"/>
    </xf>
    <xf numFmtId="0" fontId="84" fillId="10" borderId="192" xfId="0" applyFont="1" applyFill="1" applyBorder="1" applyAlignment="1" applyProtection="1">
      <alignment vertical="center"/>
      <protection locked="0"/>
    </xf>
    <xf numFmtId="0" fontId="84" fillId="10" borderId="192" xfId="0" applyFont="1" applyFill="1" applyBorder="1" applyAlignment="1" applyProtection="1">
      <alignment horizontal="left" vertical="center"/>
      <protection locked="0"/>
    </xf>
    <xf numFmtId="165" fontId="84" fillId="10" borderId="193" xfId="0" applyNumberFormat="1" applyFont="1" applyFill="1" applyBorder="1" applyAlignment="1" applyProtection="1">
      <alignment horizontal="center" vertical="center"/>
      <protection locked="0"/>
    </xf>
    <xf numFmtId="0" fontId="72" fillId="0" borderId="0" xfId="0" applyFont="1" applyProtection="1">
      <protection locked="0"/>
    </xf>
    <xf numFmtId="0" fontId="72" fillId="0" borderId="0" xfId="0" applyFont="1" applyAlignment="1" applyProtection="1">
      <alignment horizontal="center"/>
      <protection locked="0"/>
    </xf>
    <xf numFmtId="0" fontId="106" fillId="15" borderId="192" xfId="0" applyFont="1" applyFill="1" applyBorder="1" applyAlignment="1">
      <alignment vertical="center"/>
    </xf>
    <xf numFmtId="165" fontId="106" fillId="15" borderId="209" xfId="0" applyNumberFormat="1" applyFont="1" applyFill="1" applyBorder="1" applyAlignment="1">
      <alignment vertical="center"/>
    </xf>
    <xf numFmtId="0" fontId="69" fillId="0" borderId="170" xfId="0" applyFont="1" applyFill="1" applyBorder="1" applyAlignment="1">
      <alignment vertical="center"/>
    </xf>
    <xf numFmtId="0" fontId="69" fillId="0" borderId="171" xfId="0" applyFont="1" applyFill="1" applyBorder="1" applyAlignment="1">
      <alignment vertical="center" wrapText="1"/>
    </xf>
    <xf numFmtId="0" fontId="69" fillId="0" borderId="172" xfId="0" applyFont="1" applyFill="1" applyBorder="1" applyAlignment="1">
      <alignment horizontal="center" vertical="center"/>
    </xf>
    <xf numFmtId="0" fontId="69" fillId="0" borderId="0" xfId="0" applyFont="1" applyAlignment="1">
      <alignment horizontal="lef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3" fillId="2" borderId="236" xfId="0" applyNumberFormat="1" applyFont="1" applyFill="1" applyBorder="1" applyAlignment="1" applyProtection="1">
      <alignment horizontal="left" vertical="center"/>
    </xf>
    <xf numFmtId="49" fontId="38" fillId="0" borderId="237" xfId="0" applyNumberFormat="1" applyFont="1" applyBorder="1" applyAlignment="1" applyProtection="1">
      <alignment horizontal="center" vertical="center"/>
    </xf>
    <xf numFmtId="49" fontId="36" fillId="0" borderId="238" xfId="0" applyNumberFormat="1" applyFont="1" applyBorder="1" applyAlignment="1" applyProtection="1">
      <alignment horizontal="center" vertical="center"/>
    </xf>
    <xf numFmtId="49" fontId="35" fillId="0" borderId="238" xfId="0" applyNumberFormat="1" applyFont="1" applyBorder="1" applyAlignment="1" applyProtection="1">
      <alignment horizontal="center" vertical="center"/>
    </xf>
    <xf numFmtId="49" fontId="36" fillId="0" borderId="239" xfId="0" applyNumberFormat="1" applyFont="1" applyBorder="1" applyAlignment="1" applyProtection="1">
      <alignment horizontal="center" vertical="center"/>
    </xf>
    <xf numFmtId="42" fontId="0" fillId="0" borderId="166" xfId="0" applyNumberFormat="1" applyBorder="1" applyAlignment="1" applyProtection="1">
      <alignment horizontal="center" vertical="center"/>
    </xf>
    <xf numFmtId="0" fontId="44" fillId="6" borderId="0" xfId="0" applyFont="1" applyFill="1" applyBorder="1" applyAlignment="1" applyProtection="1">
      <alignment horizontal="center" vertical="center"/>
    </xf>
    <xf numFmtId="3" fontId="41" fillId="6" borderId="0" xfId="0" applyNumberFormat="1" applyFont="1" applyFill="1" applyBorder="1" applyAlignment="1" applyProtection="1">
      <alignment horizontal="right" vertical="center"/>
    </xf>
    <xf numFmtId="3" fontId="43" fillId="6" borderId="0" xfId="0" applyNumberFormat="1" applyFont="1" applyFill="1" applyBorder="1" applyAlignment="1" applyProtection="1">
      <alignment horizontal="center" vertical="center"/>
    </xf>
    <xf numFmtId="0" fontId="44" fillId="6" borderId="240" xfId="0" applyFont="1" applyFill="1" applyBorder="1" applyAlignment="1" applyProtection="1">
      <alignment horizontal="center" vertical="center"/>
    </xf>
    <xf numFmtId="3" fontId="41" fillId="6" borderId="241"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69" fillId="0" borderId="173" xfId="0" applyFont="1" applyFill="1" applyBorder="1" applyAlignment="1">
      <alignment vertical="top"/>
    </xf>
    <xf numFmtId="0" fontId="69" fillId="0" borderId="174" xfId="0" applyFont="1" applyFill="1" applyBorder="1" applyAlignment="1">
      <alignment horizontal="center" vertical="top" wrapText="1"/>
    </xf>
    <xf numFmtId="0" fontId="69" fillId="0" borderId="180" xfId="0" applyFont="1" applyFill="1" applyBorder="1" applyAlignment="1">
      <alignment horizontal="center" vertical="center" wrapText="1"/>
    </xf>
    <xf numFmtId="0" fontId="69" fillId="0" borderId="181" xfId="0" applyFont="1" applyFill="1" applyBorder="1" applyAlignment="1">
      <alignment horizontal="center" vertical="center" wrapText="1"/>
    </xf>
    <xf numFmtId="0" fontId="69" fillId="0" borderId="175" xfId="0" applyFont="1" applyFill="1" applyBorder="1" applyAlignment="1">
      <alignment horizontal="center" vertical="top" wrapText="1"/>
    </xf>
    <xf numFmtId="0" fontId="33" fillId="0" borderId="161" xfId="0" applyFont="1" applyFill="1" applyBorder="1" applyAlignment="1">
      <alignment horizontal="left" vertical="center" wrapText="1"/>
    </xf>
    <xf numFmtId="0" fontId="33" fillId="0" borderId="161" xfId="0" applyNumberFormat="1" applyFont="1" applyFill="1" applyBorder="1" applyAlignment="1">
      <alignment horizontal="left" vertical="center" wrapText="1"/>
    </xf>
    <xf numFmtId="0" fontId="0" fillId="0" borderId="161" xfId="0" applyFont="1" applyFill="1" applyBorder="1" applyAlignment="1">
      <alignment horizontal="left" vertical="center" wrapText="1"/>
    </xf>
    <xf numFmtId="0" fontId="0" fillId="0" borderId="161" xfId="0" applyFill="1" applyBorder="1" applyAlignment="1">
      <alignment horizontal="left" vertical="center" wrapText="1"/>
    </xf>
    <xf numFmtId="4" fontId="69" fillId="0" borderId="161" xfId="0" applyNumberFormat="1" applyFont="1" applyFill="1" applyBorder="1" applyAlignment="1">
      <alignment horizontal="right" vertical="center"/>
    </xf>
    <xf numFmtId="0" fontId="1" fillId="0" borderId="161" xfId="0" applyFont="1" applyBorder="1" applyAlignment="1">
      <alignment vertical="center" wrapText="1"/>
    </xf>
    <xf numFmtId="0" fontId="107" fillId="0" borderId="161" xfId="0" applyFont="1" applyBorder="1" applyAlignment="1">
      <alignment vertical="center" wrapText="1"/>
    </xf>
    <xf numFmtId="0" fontId="108" fillId="0" borderId="161" xfId="0" applyFont="1" applyBorder="1" applyAlignment="1">
      <alignment vertical="center" wrapText="1"/>
    </xf>
    <xf numFmtId="0" fontId="38" fillId="21" borderId="37" xfId="0" applyFont="1" applyFill="1" applyBorder="1" applyAlignment="1">
      <alignment horizontal="left" vertical="center" wrapText="1"/>
    </xf>
    <xf numFmtId="0" fontId="38" fillId="21" borderId="32" xfId="0" applyFont="1" applyFill="1" applyBorder="1" applyAlignment="1">
      <alignment horizontal="left" vertical="center" wrapText="1"/>
    </xf>
    <xf numFmtId="0" fontId="38" fillId="21" borderId="43" xfId="0" applyFont="1" applyFill="1" applyBorder="1" applyAlignment="1">
      <alignment horizontal="left" vertical="center" wrapText="1"/>
    </xf>
    <xf numFmtId="0" fontId="38" fillId="21" borderId="44" xfId="0" applyFont="1" applyFill="1" applyBorder="1" applyAlignment="1">
      <alignment horizontal="left" vertical="center" wrapText="1"/>
    </xf>
    <xf numFmtId="0" fontId="55" fillId="4" borderId="64" xfId="0" applyFont="1" applyFill="1" applyBorder="1" applyAlignment="1">
      <alignment horizontal="left" vertical="center" wrapText="1"/>
    </xf>
    <xf numFmtId="0" fontId="55" fillId="4" borderId="145" xfId="0" applyFont="1" applyFill="1" applyBorder="1" applyAlignment="1">
      <alignment horizontal="left" vertical="center" wrapText="1"/>
    </xf>
    <xf numFmtId="0" fontId="40" fillId="0" borderId="146" xfId="0" applyFont="1" applyBorder="1" applyAlignment="1">
      <alignment horizontal="left" vertical="center"/>
    </xf>
    <xf numFmtId="0" fontId="40" fillId="0" borderId="147" xfId="0" applyFont="1" applyBorder="1" applyAlignment="1">
      <alignment horizontal="left" vertical="center"/>
    </xf>
    <xf numFmtId="0" fontId="40" fillId="0" borderId="148" xfId="0" applyFont="1" applyBorder="1" applyAlignment="1">
      <alignment horizontal="left" vertical="center"/>
    </xf>
    <xf numFmtId="0" fontId="40" fillId="0" borderId="149" xfId="0" applyFont="1" applyBorder="1" applyAlignment="1">
      <alignment horizontal="left" vertical="center"/>
    </xf>
    <xf numFmtId="0" fontId="40" fillId="0" borderId="150" xfId="0" applyFont="1" applyBorder="1" applyAlignment="1">
      <alignment horizontal="left" vertical="center"/>
    </xf>
    <xf numFmtId="0" fontId="40" fillId="0" borderId="151" xfId="0" applyFont="1" applyBorder="1" applyAlignment="1">
      <alignment horizontal="left" vertical="center"/>
    </xf>
    <xf numFmtId="0" fontId="40" fillId="0" borderId="152" xfId="0" applyFont="1" applyBorder="1" applyAlignment="1">
      <alignment horizontal="left" vertical="center"/>
    </xf>
    <xf numFmtId="0" fontId="40" fillId="0" borderId="153" xfId="0" applyFont="1" applyBorder="1" applyAlignment="1">
      <alignment horizontal="left" vertical="center"/>
    </xf>
    <xf numFmtId="0" fontId="40" fillId="0" borderId="141" xfId="0" applyFont="1" applyBorder="1" applyAlignment="1">
      <alignment horizontal="left" vertical="center"/>
    </xf>
    <xf numFmtId="0" fontId="40" fillId="0" borderId="142" xfId="0" applyFont="1" applyBorder="1" applyAlignment="1">
      <alignment horizontal="left" vertical="center"/>
    </xf>
    <xf numFmtId="0" fontId="53" fillId="4" borderId="133" xfId="0" applyFont="1" applyFill="1" applyBorder="1" applyAlignment="1">
      <alignment horizontal="left" vertical="center" wrapText="1"/>
    </xf>
    <xf numFmtId="0" fontId="53" fillId="4" borderId="143" xfId="0" applyFont="1" applyFill="1" applyBorder="1" applyAlignment="1">
      <alignment horizontal="left" vertical="center" wrapText="1"/>
    </xf>
    <xf numFmtId="0" fontId="50" fillId="4" borderId="130" xfId="0" applyFont="1" applyFill="1" applyBorder="1" applyAlignment="1">
      <alignment horizontal="left" vertical="center" wrapText="1"/>
    </xf>
    <xf numFmtId="0" fontId="50" fillId="4" borderId="144" xfId="0" applyFont="1" applyFill="1" applyBorder="1" applyAlignment="1">
      <alignment horizontal="left" vertical="center" wrapText="1"/>
    </xf>
    <xf numFmtId="0" fontId="50" fillId="4" borderId="127" xfId="0" applyFont="1" applyFill="1" applyBorder="1" applyAlignment="1">
      <alignment horizontal="left" vertical="center" wrapText="1"/>
    </xf>
    <xf numFmtId="0" fontId="54" fillId="0" borderId="42" xfId="0" applyFont="1" applyFill="1" applyBorder="1" applyAlignment="1">
      <alignment horizontal="right" vertical="top" wrapText="1"/>
    </xf>
    <xf numFmtId="0" fontId="106" fillId="15" borderId="191" xfId="0" applyFont="1" applyFill="1" applyBorder="1" applyAlignment="1">
      <alignment horizontal="center" vertical="center"/>
    </xf>
    <xf numFmtId="0" fontId="106" fillId="15" borderId="192" xfId="0" applyFont="1" applyFill="1" applyBorder="1" applyAlignment="1">
      <alignment horizontal="center" vertical="center"/>
    </xf>
    <xf numFmtId="0" fontId="65" fillId="0" borderId="198" xfId="0" applyFont="1" applyFill="1" applyBorder="1" applyAlignment="1">
      <alignment horizontal="center" vertical="center" wrapText="1"/>
    </xf>
    <xf numFmtId="0" fontId="65" fillId="0" borderId="202" xfId="0" applyFont="1" applyFill="1" applyBorder="1" applyAlignment="1">
      <alignment horizontal="center" vertical="center" wrapText="1"/>
    </xf>
    <xf numFmtId="0" fontId="90" fillId="9" borderId="195" xfId="0" applyFont="1" applyFill="1" applyBorder="1" applyAlignment="1" applyProtection="1">
      <alignment horizontal="center" vertical="center" wrapText="1"/>
      <protection hidden="1"/>
    </xf>
    <xf numFmtId="0" fontId="90" fillId="9" borderId="200" xfId="0" applyFont="1" applyFill="1" applyBorder="1" applyAlignment="1" applyProtection="1">
      <alignment horizontal="center" vertical="center" wrapText="1"/>
      <protection hidden="1"/>
    </xf>
    <xf numFmtId="49" fontId="89" fillId="9" borderId="219" xfId="0" applyNumberFormat="1" applyFont="1" applyFill="1" applyBorder="1" applyAlignment="1" applyProtection="1">
      <alignment horizontal="left" vertical="center"/>
      <protection hidden="1"/>
    </xf>
    <xf numFmtId="0" fontId="89" fillId="9" borderId="48" xfId="0" applyFont="1" applyFill="1" applyBorder="1" applyAlignment="1" applyProtection="1">
      <alignment horizontal="left" vertical="center"/>
      <protection hidden="1"/>
    </xf>
    <xf numFmtId="0" fontId="90" fillId="9" borderId="231" xfId="0" applyFont="1" applyFill="1" applyBorder="1" applyAlignment="1" applyProtection="1">
      <alignment horizontal="center" vertical="center" wrapText="1"/>
      <protection hidden="1"/>
    </xf>
    <xf numFmtId="0" fontId="90" fillId="9" borderId="232" xfId="0" applyFont="1" applyFill="1" applyBorder="1" applyAlignment="1" applyProtection="1">
      <alignment horizontal="center" vertical="center" wrapText="1"/>
      <protection hidden="1"/>
    </xf>
    <xf numFmtId="0" fontId="90" fillId="9" borderId="161" xfId="0" applyFont="1" applyFill="1" applyBorder="1" applyAlignment="1" applyProtection="1">
      <alignment horizontal="center" vertical="center" wrapText="1"/>
      <protection hidden="1"/>
    </xf>
    <xf numFmtId="0" fontId="90" fillId="9" borderId="33" xfId="0" applyFont="1" applyFill="1" applyBorder="1" applyAlignment="1" applyProtection="1">
      <alignment horizontal="center" vertical="center" wrapText="1"/>
      <protection hidden="1"/>
    </xf>
    <xf numFmtId="0" fontId="90" fillId="9" borderId="161" xfId="0" applyFont="1" applyFill="1" applyBorder="1" applyAlignment="1" applyProtection="1">
      <alignment horizontal="center" vertical="center"/>
      <protection hidden="1"/>
    </xf>
    <xf numFmtId="0" fontId="90" fillId="9" borderId="33" xfId="0" applyFont="1" applyFill="1" applyBorder="1" applyAlignment="1" applyProtection="1">
      <alignment horizontal="center" vertical="center"/>
      <protection hidden="1"/>
    </xf>
    <xf numFmtId="0" fontId="82" fillId="0" borderId="221" xfId="0" applyFont="1" applyFill="1" applyBorder="1" applyAlignment="1" applyProtection="1">
      <alignment horizontal="left" vertical="center"/>
      <protection hidden="1"/>
    </xf>
    <xf numFmtId="0" fontId="82" fillId="0" borderId="51" xfId="0" applyFont="1" applyFill="1" applyBorder="1" applyAlignment="1" applyProtection="1">
      <alignment horizontal="left" vertical="center"/>
      <protection hidden="1"/>
    </xf>
    <xf numFmtId="170" fontId="84" fillId="0" borderId="180" xfId="0" applyNumberFormat="1" applyFont="1" applyFill="1" applyBorder="1" applyAlignment="1" applyProtection="1">
      <alignment horizontal="left" vertical="center"/>
      <protection hidden="1"/>
    </xf>
    <xf numFmtId="170" fontId="84" fillId="0" borderId="51" xfId="0" applyNumberFormat="1" applyFont="1" applyFill="1" applyBorder="1" applyAlignment="1" applyProtection="1">
      <alignment horizontal="left" vertical="center"/>
      <protection hidden="1"/>
    </xf>
    <xf numFmtId="170" fontId="84" fillId="0" borderId="181" xfId="0" applyNumberFormat="1" applyFont="1" applyFill="1" applyBorder="1" applyAlignment="1" applyProtection="1">
      <alignment horizontal="left" vertical="center"/>
      <protection hidden="1"/>
    </xf>
    <xf numFmtId="0" fontId="82" fillId="0" borderId="195" xfId="0" applyFont="1" applyFill="1" applyBorder="1" applyAlignment="1" applyProtection="1">
      <alignment horizontal="left" vertical="center"/>
      <protection hidden="1"/>
    </xf>
    <xf numFmtId="0" fontId="82" fillId="0" borderId="189" xfId="0" applyFont="1" applyFill="1" applyBorder="1" applyAlignment="1" applyProtection="1">
      <alignment horizontal="left" vertical="center"/>
      <protection hidden="1"/>
    </xf>
    <xf numFmtId="0" fontId="82" fillId="0" borderId="24" xfId="0" applyFont="1" applyFill="1" applyBorder="1" applyAlignment="1" applyProtection="1">
      <alignment horizontal="left" vertical="center"/>
      <protection hidden="1"/>
    </xf>
    <xf numFmtId="0" fontId="82" fillId="0" borderId="0" xfId="0" applyFont="1" applyFill="1" applyBorder="1" applyAlignment="1" applyProtection="1">
      <alignment horizontal="left" vertical="center"/>
      <protection hidden="1"/>
    </xf>
    <xf numFmtId="49" fontId="88" fillId="0" borderId="0" xfId="0" applyNumberFormat="1" applyFont="1" applyFill="1" applyBorder="1" applyAlignment="1" applyProtection="1">
      <alignment horizontal="left" vertical="center"/>
      <protection locked="0"/>
    </xf>
    <xf numFmtId="49" fontId="88" fillId="0" borderId="40" xfId="0" applyNumberFormat="1" applyFont="1" applyFill="1" applyBorder="1" applyAlignment="1" applyProtection="1">
      <alignment horizontal="left" vertical="center"/>
      <protection locked="0"/>
    </xf>
    <xf numFmtId="0" fontId="82" fillId="0" borderId="180" xfId="0" applyFont="1" applyFill="1" applyBorder="1" applyAlignment="1" applyProtection="1">
      <alignment horizontal="left" vertical="center"/>
      <protection hidden="1"/>
    </xf>
    <xf numFmtId="0" fontId="82" fillId="0" borderId="21" xfId="0" applyFont="1" applyFill="1" applyBorder="1" applyAlignment="1" applyProtection="1">
      <alignment horizontal="left" vertical="center"/>
      <protection hidden="1"/>
    </xf>
    <xf numFmtId="0" fontId="82" fillId="0" borderId="186" xfId="0" applyFont="1" applyFill="1" applyBorder="1" applyAlignment="1" applyProtection="1">
      <alignment horizontal="left" vertical="center"/>
      <protection hidden="1"/>
    </xf>
    <xf numFmtId="0" fontId="82" fillId="0" borderId="199" xfId="0" applyFont="1" applyFill="1" applyBorder="1" applyAlignment="1" applyProtection="1">
      <alignment horizontal="left" vertical="center"/>
      <protection hidden="1"/>
    </xf>
    <xf numFmtId="0" fontId="82" fillId="0" borderId="54" xfId="0" applyFont="1" applyFill="1" applyBorder="1" applyAlignment="1" applyProtection="1">
      <alignment horizontal="left" vertical="center"/>
      <protection hidden="1"/>
    </xf>
    <xf numFmtId="0" fontId="84" fillId="0" borderId="189" xfId="0" applyNumberFormat="1" applyFont="1" applyFill="1" applyBorder="1" applyAlignment="1" applyProtection="1">
      <alignment horizontal="left" vertical="center" wrapText="1"/>
      <protection hidden="1"/>
    </xf>
    <xf numFmtId="0" fontId="84" fillId="0" borderId="194" xfId="0" applyNumberFormat="1" applyFont="1" applyFill="1" applyBorder="1" applyAlignment="1" applyProtection="1">
      <alignment horizontal="left" vertical="center" wrapText="1"/>
      <protection hidden="1"/>
    </xf>
    <xf numFmtId="0" fontId="82" fillId="0" borderId="41" xfId="0" applyFont="1" applyFill="1" applyBorder="1" applyAlignment="1" applyProtection="1">
      <alignment horizontal="left" vertical="center"/>
      <protection hidden="1"/>
    </xf>
    <xf numFmtId="49" fontId="85" fillId="0" borderId="189" xfId="0" applyNumberFormat="1" applyFont="1" applyFill="1" applyBorder="1" applyAlignment="1" applyProtection="1">
      <alignment horizontal="left" vertical="center"/>
      <protection hidden="1"/>
    </xf>
    <xf numFmtId="49" fontId="85" fillId="0" borderId="194" xfId="0" applyNumberFormat="1" applyFont="1" applyFill="1" applyBorder="1" applyAlignment="1" applyProtection="1">
      <alignment horizontal="left" vertical="center"/>
      <protection hidden="1"/>
    </xf>
    <xf numFmtId="0" fontId="73" fillId="0" borderId="53" xfId="0" applyFont="1" applyFill="1" applyBorder="1" applyAlignment="1" applyProtection="1">
      <alignment horizontal="left" vertical="top" wrapText="1"/>
      <protection hidden="1"/>
    </xf>
    <xf numFmtId="0" fontId="73" fillId="0" borderId="54" xfId="0" applyFont="1" applyFill="1" applyBorder="1" applyAlignment="1" applyProtection="1">
      <alignment horizontal="left" vertical="top" wrapText="1"/>
      <protection hidden="1"/>
    </xf>
    <xf numFmtId="0" fontId="76" fillId="0" borderId="221" xfId="0" applyFont="1" applyFill="1" applyBorder="1" applyAlignment="1" applyProtection="1">
      <alignment horizontal="left" vertical="top"/>
    </xf>
    <xf numFmtId="0" fontId="76" fillId="0" borderId="51" xfId="0" applyFont="1" applyFill="1" applyBorder="1" applyAlignment="1" applyProtection="1">
      <alignment horizontal="left" vertical="top"/>
    </xf>
    <xf numFmtId="0" fontId="76" fillId="15" borderId="205" xfId="0" applyFont="1" applyFill="1" applyBorder="1" applyAlignment="1" applyProtection="1">
      <alignment horizontal="center" vertical="center" wrapText="1"/>
      <protection hidden="1"/>
    </xf>
    <xf numFmtId="0" fontId="76" fillId="15" borderId="42" xfId="0" applyFont="1" applyFill="1" applyBorder="1" applyAlignment="1" applyProtection="1">
      <alignment horizontal="center" vertical="center" wrapText="1"/>
      <protection hidden="1"/>
    </xf>
    <xf numFmtId="7" fontId="76" fillId="15" borderId="183" xfId="0" applyNumberFormat="1" applyFont="1" applyFill="1" applyBorder="1" applyAlignment="1" applyProtection="1">
      <alignment horizontal="right" vertical="center"/>
      <protection hidden="1"/>
    </xf>
    <xf numFmtId="7" fontId="76" fillId="15" borderId="184" xfId="0" applyNumberFormat="1" applyFont="1" applyFill="1" applyBorder="1" applyAlignment="1" applyProtection="1">
      <alignment horizontal="right" vertical="center"/>
      <protection hidden="1"/>
    </xf>
    <xf numFmtId="49" fontId="79" fillId="0" borderId="189" xfId="0" applyNumberFormat="1" applyFont="1" applyFill="1" applyBorder="1" applyAlignment="1" applyProtection="1">
      <alignment horizontal="left" vertical="top"/>
      <protection locked="0"/>
    </xf>
    <xf numFmtId="0" fontId="81" fillId="28" borderId="229" xfId="0" applyFont="1" applyFill="1" applyBorder="1" applyAlignment="1" applyProtection="1">
      <alignment horizontal="center" vertical="center"/>
      <protection hidden="1"/>
    </xf>
    <xf numFmtId="0" fontId="81" fillId="28" borderId="184" xfId="0" applyFont="1" applyFill="1" applyBorder="1" applyAlignment="1" applyProtection="1">
      <alignment horizontal="center" vertical="center"/>
      <protection hidden="1"/>
    </xf>
    <xf numFmtId="49" fontId="0" fillId="0" borderId="45" xfId="0" applyNumberFormat="1" applyBorder="1" applyAlignment="1" applyProtection="1">
      <alignment horizontal="center" vertical="center"/>
    </xf>
    <xf numFmtId="49" fontId="0" fillId="0" borderId="46" xfId="0" applyNumberFormat="1" applyBorder="1" applyAlignment="1" applyProtection="1">
      <alignment horizontal="center" vertical="center"/>
    </xf>
    <xf numFmtId="0" fontId="33" fillId="17" borderId="47" xfId="0" applyFont="1" applyFill="1" applyBorder="1" applyAlignment="1" applyProtection="1">
      <alignment horizontal="center" vertical="center"/>
    </xf>
    <xf numFmtId="0" fontId="33" fillId="17" borderId="48" xfId="0" applyFont="1" applyFill="1" applyBorder="1" applyAlignment="1" applyProtection="1">
      <alignment horizontal="center" vertical="center"/>
    </xf>
    <xf numFmtId="0" fontId="33" fillId="17" borderId="49" xfId="0" applyFont="1" applyFill="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0" xfId="0" applyNumberFormat="1" applyBorder="1" applyAlignment="1" applyProtection="1">
      <alignment horizontal="center" vertical="center"/>
    </xf>
    <xf numFmtId="49" fontId="0" fillId="0" borderId="223" xfId="0" applyNumberFormat="1" applyBorder="1" applyAlignment="1" applyProtection="1">
      <alignment horizontal="center" vertical="center"/>
    </xf>
    <xf numFmtId="0" fontId="33" fillId="3" borderId="50" xfId="0" applyFont="1" applyFill="1" applyBorder="1" applyAlignment="1" applyProtection="1">
      <alignment horizontal="left" vertical="center"/>
    </xf>
    <xf numFmtId="0" fontId="33" fillId="3" borderId="51" xfId="0" applyFont="1" applyFill="1" applyBorder="1" applyAlignment="1" applyProtection="1">
      <alignment horizontal="left" vertical="center"/>
    </xf>
    <xf numFmtId="0" fontId="33" fillId="3" borderId="52" xfId="0" applyFont="1" applyFill="1" applyBorder="1" applyAlignment="1" applyProtection="1">
      <alignment horizontal="left" vertical="center"/>
    </xf>
    <xf numFmtId="0" fontId="56" fillId="0" borderId="154" xfId="0" applyFont="1" applyBorder="1" applyAlignment="1" applyProtection="1">
      <alignment horizontal="center" vertical="center"/>
    </xf>
    <xf numFmtId="0" fontId="56" fillId="0" borderId="155" xfId="0" applyFont="1" applyBorder="1" applyAlignment="1" applyProtection="1">
      <alignment horizontal="center" vertical="center"/>
    </xf>
    <xf numFmtId="0" fontId="47" fillId="0" borderId="156" xfId="0" applyFont="1" applyBorder="1" applyAlignment="1" applyProtection="1">
      <alignment horizontal="center" vertical="center"/>
    </xf>
    <xf numFmtId="0" fontId="47" fillId="0" borderId="75" xfId="0" applyFont="1" applyBorder="1" applyAlignment="1" applyProtection="1">
      <alignment horizontal="center" vertical="center"/>
    </xf>
    <xf numFmtId="0" fontId="33" fillId="3" borderId="224" xfId="0" applyFont="1" applyFill="1" applyBorder="1" applyAlignment="1" applyProtection="1">
      <alignment horizontal="left" vertical="center"/>
    </xf>
    <xf numFmtId="0" fontId="33" fillId="3" borderId="197" xfId="0" applyFont="1" applyFill="1" applyBorder="1" applyAlignment="1" applyProtection="1">
      <alignment horizontal="left" vertical="center"/>
    </xf>
    <xf numFmtId="0" fontId="33" fillId="3" borderId="225" xfId="0" applyFont="1" applyFill="1" applyBorder="1" applyAlignment="1" applyProtection="1">
      <alignment horizontal="left" vertical="center"/>
    </xf>
    <xf numFmtId="0" fontId="33" fillId="17" borderId="47" xfId="0" applyFont="1" applyFill="1" applyBorder="1" applyAlignment="1" applyProtection="1">
      <alignment horizontal="center" vertical="center"/>
      <protection locked="0"/>
    </xf>
    <xf numFmtId="0" fontId="33" fillId="17" borderId="48" xfId="0" applyFont="1" applyFill="1" applyBorder="1" applyAlignment="1" applyProtection="1">
      <alignment horizontal="center" vertical="center"/>
      <protection locked="0"/>
    </xf>
    <xf numFmtId="0" fontId="33" fillId="17" borderId="49" xfId="0" applyFont="1" applyFill="1" applyBorder="1" applyAlignment="1" applyProtection="1">
      <alignment horizontal="center" vertical="center"/>
      <protection locked="0"/>
    </xf>
    <xf numFmtId="0" fontId="57" fillId="22" borderId="53" xfId="0" applyFont="1" applyFill="1" applyBorder="1" applyAlignment="1" applyProtection="1">
      <alignment horizontal="left" vertical="center"/>
    </xf>
    <xf numFmtId="0" fontId="58" fillId="0" borderId="54" xfId="0" applyFont="1" applyBorder="1" applyProtection="1"/>
    <xf numFmtId="0" fontId="59" fillId="22" borderId="25" xfId="0" applyFont="1" applyFill="1" applyBorder="1" applyAlignment="1" applyProtection="1">
      <alignment horizontal="left" vertical="center" wrapText="1"/>
    </xf>
    <xf numFmtId="0" fontId="34" fillId="0" borderId="55" xfId="0" applyFont="1" applyBorder="1" applyAlignment="1" applyProtection="1">
      <alignment horizontal="left"/>
    </xf>
    <xf numFmtId="3" fontId="60" fillId="0" borderId="157" xfId="0" applyNumberFormat="1" applyFont="1" applyBorder="1" applyAlignment="1" applyProtection="1">
      <alignment horizontal="center" vertical="center"/>
    </xf>
    <xf numFmtId="3" fontId="60" fillId="0" borderId="158" xfId="0" applyNumberFormat="1" applyFont="1" applyBorder="1" applyAlignment="1" applyProtection="1">
      <alignment horizontal="center" vertical="center"/>
    </xf>
    <xf numFmtId="3" fontId="60" fillId="0" borderId="159" xfId="0" applyNumberFormat="1" applyFont="1" applyBorder="1" applyAlignment="1" applyProtection="1">
      <alignment horizontal="center" vertical="center"/>
    </xf>
    <xf numFmtId="3" fontId="60" fillId="0" borderId="160" xfId="0" applyNumberFormat="1" applyFont="1" applyBorder="1" applyAlignment="1" applyProtection="1">
      <alignment horizontal="center" vertical="center"/>
    </xf>
    <xf numFmtId="0" fontId="12" fillId="18" borderId="56" xfId="3" applyFont="1" applyFill="1" applyBorder="1" applyAlignment="1" applyProtection="1">
      <alignment vertical="center" wrapText="1"/>
      <protection hidden="1"/>
    </xf>
    <xf numFmtId="0" fontId="12" fillId="18" borderId="57" xfId="3" applyFont="1" applyFill="1" applyBorder="1" applyAlignment="1" applyProtection="1">
      <alignment vertical="center" wrapText="1"/>
      <protection hidden="1"/>
    </xf>
    <xf numFmtId="0" fontId="12" fillId="18" borderId="58" xfId="3" applyFont="1" applyFill="1" applyBorder="1" applyAlignment="1" applyProtection="1">
      <alignment vertical="center" wrapText="1"/>
      <protection hidden="1"/>
    </xf>
    <xf numFmtId="0" fontId="33" fillId="23" borderId="34" xfId="0" applyFont="1" applyFill="1" applyBorder="1" applyAlignment="1" applyProtection="1">
      <alignment horizontal="left" vertical="center"/>
    </xf>
    <xf numFmtId="0" fontId="33" fillId="23" borderId="35" xfId="0" applyFont="1" applyFill="1" applyBorder="1" applyAlignment="1" applyProtection="1">
      <alignment horizontal="left" vertical="center"/>
    </xf>
    <xf numFmtId="0" fontId="0" fillId="15" borderId="37" xfId="0" applyFill="1" applyBorder="1" applyAlignment="1" applyProtection="1">
      <alignment horizontal="left" vertical="center"/>
    </xf>
    <xf numFmtId="0" fontId="0" fillId="15" borderId="32" xfId="0" applyFill="1" applyBorder="1" applyAlignment="1" applyProtection="1">
      <alignment horizontal="left" vertical="center"/>
    </xf>
    <xf numFmtId="0" fontId="0" fillId="0" borderId="37" xfId="0" applyBorder="1" applyAlignment="1" applyProtection="1">
      <alignment horizontal="center" vertical="center"/>
    </xf>
    <xf numFmtId="0" fontId="0" fillId="0" borderId="164" xfId="0" applyBorder="1" applyAlignment="1" applyProtection="1">
      <alignment horizontal="center" vertical="center"/>
    </xf>
    <xf numFmtId="0" fontId="0" fillId="0" borderId="38" xfId="0" applyBorder="1" applyAlignment="1" applyProtection="1">
      <alignment horizontal="center" vertical="center"/>
    </xf>
    <xf numFmtId="166" fontId="62" fillId="25" borderId="168" xfId="0" applyNumberFormat="1" applyFont="1" applyFill="1" applyBorder="1" applyAlignment="1">
      <alignment horizontal="right" vertical="center"/>
    </xf>
    <xf numFmtId="166" fontId="62" fillId="24" borderId="210" xfId="0" applyNumberFormat="1" applyFont="1" applyFill="1" applyBorder="1" applyAlignment="1">
      <alignment horizontal="right" vertical="center"/>
    </xf>
    <xf numFmtId="166" fontId="62" fillId="24" borderId="212" xfId="0" applyNumberFormat="1" applyFont="1" applyFill="1" applyBorder="1" applyAlignment="1">
      <alignment horizontal="right" vertical="center"/>
    </xf>
    <xf numFmtId="166" fontId="62" fillId="24" borderId="216" xfId="0" applyNumberFormat="1" applyFont="1" applyFill="1" applyBorder="1" applyAlignment="1">
      <alignment horizontal="right" vertical="center"/>
    </xf>
    <xf numFmtId="166" fontId="71" fillId="24" borderId="182" xfId="0" applyNumberFormat="1" applyFont="1" applyFill="1" applyBorder="1" applyAlignment="1">
      <alignment horizontal="right" vertical="center"/>
    </xf>
    <xf numFmtId="166" fontId="71" fillId="24" borderId="184" xfId="0" applyNumberFormat="1" applyFont="1" applyFill="1" applyBorder="1" applyAlignment="1">
      <alignment horizontal="right" vertical="center"/>
    </xf>
    <xf numFmtId="166" fontId="28" fillId="20" borderId="174" xfId="0" applyNumberFormat="1" applyFont="1" applyFill="1" applyBorder="1" applyAlignment="1">
      <alignment horizontal="right" vertical="center"/>
    </xf>
    <xf numFmtId="166" fontId="28" fillId="20" borderId="175" xfId="0" applyNumberFormat="1" applyFont="1" applyFill="1" applyBorder="1" applyAlignment="1">
      <alignment horizontal="right" vertical="center"/>
    </xf>
    <xf numFmtId="166" fontId="28" fillId="20" borderId="33" xfId="0" applyNumberFormat="1" applyFont="1" applyFill="1" applyBorder="1" applyAlignment="1">
      <alignment horizontal="right" vertical="center"/>
    </xf>
    <xf numFmtId="166" fontId="28" fillId="20" borderId="14" xfId="0" applyNumberFormat="1" applyFont="1" applyFill="1" applyBorder="1" applyAlignment="1">
      <alignment horizontal="right" vertical="center"/>
    </xf>
    <xf numFmtId="166" fontId="28" fillId="2" borderId="174" xfId="0" applyNumberFormat="1" applyFont="1" applyFill="1" applyBorder="1" applyAlignment="1">
      <alignment horizontal="right" vertical="center"/>
    </xf>
    <xf numFmtId="166" fontId="70" fillId="3" borderId="168" xfId="0" applyNumberFormat="1" applyFont="1" applyFill="1" applyBorder="1" applyAlignment="1">
      <alignment horizontal="right" vertical="center"/>
    </xf>
    <xf numFmtId="166" fontId="70" fillId="3" borderId="214" xfId="0" applyNumberFormat="1" applyFont="1" applyFill="1" applyBorder="1" applyAlignment="1">
      <alignment horizontal="right" vertical="center"/>
    </xf>
    <xf numFmtId="166" fontId="70" fillId="3" borderId="215" xfId="0" applyNumberFormat="1" applyFont="1" applyFill="1" applyBorder="1" applyAlignment="1">
      <alignment horizontal="right" vertical="center"/>
    </xf>
    <xf numFmtId="166" fontId="28" fillId="2" borderId="35" xfId="0" applyNumberFormat="1" applyFont="1" applyFill="1" applyBorder="1" applyAlignment="1">
      <alignment horizontal="right" vertical="center"/>
    </xf>
    <xf numFmtId="166" fontId="28" fillId="2" borderId="161" xfId="0" applyNumberFormat="1" applyFont="1" applyFill="1" applyBorder="1" applyAlignment="1">
      <alignment horizontal="right" vertical="center"/>
    </xf>
    <xf numFmtId="166" fontId="28" fillId="2" borderId="33" xfId="0" applyNumberFormat="1" applyFont="1" applyFill="1" applyBorder="1" applyAlignment="1">
      <alignment horizontal="right" vertical="center"/>
    </xf>
    <xf numFmtId="0" fontId="28" fillId="0" borderId="0" xfId="0" applyFont="1" applyAlignment="1">
      <alignment horizontal="center"/>
    </xf>
    <xf numFmtId="0" fontId="30" fillId="18" borderId="171" xfId="0" applyFont="1" applyFill="1" applyBorder="1" applyAlignment="1">
      <alignment horizontal="center" vertical="center"/>
    </xf>
    <xf numFmtId="0" fontId="30" fillId="20" borderId="171" xfId="0" applyFont="1" applyFill="1" applyBorder="1" applyAlignment="1">
      <alignment horizontal="center" vertical="center"/>
    </xf>
    <xf numFmtId="0" fontId="30" fillId="20" borderId="172" xfId="0" applyFont="1" applyFill="1" applyBorder="1" applyAlignment="1">
      <alignment horizontal="center" vertical="center"/>
    </xf>
    <xf numFmtId="166" fontId="28" fillId="20" borderId="35" xfId="0" applyNumberFormat="1" applyFont="1" applyFill="1" applyBorder="1" applyAlignment="1">
      <alignment horizontal="right" vertical="center"/>
    </xf>
    <xf numFmtId="166" fontId="28" fillId="20" borderId="36" xfId="0" applyNumberFormat="1" applyFont="1" applyFill="1" applyBorder="1" applyAlignment="1">
      <alignment horizontal="right" vertical="center"/>
    </xf>
    <xf numFmtId="166" fontId="28" fillId="20" borderId="161" xfId="0" applyNumberFormat="1" applyFont="1" applyFill="1" applyBorder="1" applyAlignment="1">
      <alignment horizontal="right" vertical="center"/>
    </xf>
    <xf numFmtId="166" fontId="28" fillId="20" borderId="162" xfId="0" applyNumberFormat="1" applyFont="1" applyFill="1" applyBorder="1" applyAlignment="1">
      <alignment horizontal="right" vertical="center"/>
    </xf>
    <xf numFmtId="0" fontId="106" fillId="15" borderId="191" xfId="4" applyFont="1" applyFill="1" applyBorder="1" applyAlignment="1">
      <alignment vertical="center"/>
    </xf>
    <xf numFmtId="0" fontId="106" fillId="15" borderId="192" xfId="4" applyFont="1" applyFill="1" applyBorder="1" applyAlignment="1">
      <alignment horizontal="left" vertical="center"/>
    </xf>
    <xf numFmtId="0" fontId="106" fillId="15" borderId="209" xfId="4" applyFont="1" applyFill="1" applyBorder="1" applyAlignment="1">
      <alignment horizontal="lef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8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69" t="s">
        <v>64</v>
      </c>
      <c r="B1" s="370"/>
      <c r="C1" s="19" t="e">
        <f>#REF!</f>
        <v>#REF!</v>
      </c>
    </row>
    <row r="2" spans="1:3" ht="15" customHeight="1" x14ac:dyDescent="0.25">
      <c r="A2" s="369" t="s">
        <v>129</v>
      </c>
      <c r="B2" s="370"/>
      <c r="C2" s="19" t="e">
        <f>#REF!</f>
        <v>#REF!</v>
      </c>
    </row>
    <row r="3" spans="1:3" ht="15" customHeight="1" x14ac:dyDescent="0.25">
      <c r="A3" s="369" t="s">
        <v>130</v>
      </c>
      <c r="B3" s="370"/>
      <c r="C3" s="19" t="e">
        <f>#REF!</f>
        <v>#REF!</v>
      </c>
    </row>
    <row r="4" spans="1:3" ht="37.5" customHeight="1" x14ac:dyDescent="0.25">
      <c r="A4" s="369" t="s">
        <v>132</v>
      </c>
      <c r="B4" s="370"/>
      <c r="C4" s="19" t="e">
        <f>#REF!</f>
        <v>#REF!</v>
      </c>
    </row>
    <row r="5" spans="1:3" ht="37.5" customHeight="1" x14ac:dyDescent="0.25">
      <c r="A5" s="369" t="s">
        <v>131</v>
      </c>
      <c r="B5" s="370"/>
      <c r="C5" s="19" t="e">
        <f>#REF!</f>
        <v>#REF!</v>
      </c>
    </row>
    <row r="6" spans="1:3" ht="37.5" customHeight="1" thickBot="1" x14ac:dyDescent="0.3">
      <c r="A6" s="371" t="s">
        <v>39</v>
      </c>
      <c r="B6" s="372"/>
      <c r="C6" s="20" t="e">
        <f>'Náklady stavební'!F2</f>
        <v>#REF!</v>
      </c>
    </row>
    <row r="7" spans="1:3" ht="37.5" customHeight="1" thickTop="1" x14ac:dyDescent="0.25">
      <c r="A7" s="390" t="e">
        <f>IF($C$5="ANO",IF($C$4="ANO","Dokumentace pro umístění v území nelze zadat formou P+R",""),"")</f>
        <v>#REF!</v>
      </c>
      <c r="B7" s="390"/>
      <c r="C7" s="390"/>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7" t="s">
        <v>43</v>
      </c>
      <c r="B27" s="388"/>
      <c r="C27" s="389"/>
    </row>
    <row r="28" spans="1:3" ht="15.75" thickBot="1" x14ac:dyDescent="0.3">
      <c r="A28" s="385" t="s">
        <v>42</v>
      </c>
      <c r="B28" s="386"/>
      <c r="C28" s="3" t="s">
        <v>41</v>
      </c>
    </row>
    <row r="29" spans="1:3" ht="15.75" thickTop="1" x14ac:dyDescent="0.25">
      <c r="A29" s="375" t="s">
        <v>72</v>
      </c>
      <c r="B29" s="376"/>
      <c r="C29" s="14" t="e">
        <f>45%*'Náklady stavební'!O3</f>
        <v>#REF!</v>
      </c>
    </row>
    <row r="30" spans="1:3" x14ac:dyDescent="0.25">
      <c r="A30" s="377" t="s">
        <v>44</v>
      </c>
      <c r="B30" s="378"/>
      <c r="C30" s="15" t="e">
        <f>45%*'Náklady stavební'!O3</f>
        <v>#REF!</v>
      </c>
    </row>
    <row r="31" spans="1:3" ht="15.75" thickBot="1" x14ac:dyDescent="0.3">
      <c r="A31" s="379" t="s">
        <v>45</v>
      </c>
      <c r="B31" s="380"/>
      <c r="C31" s="16" t="e">
        <f>'Náklady stavební'!O3-C29-C30</f>
        <v>#REF!</v>
      </c>
    </row>
    <row r="32" spans="1:3" x14ac:dyDescent="0.25">
      <c r="A32" s="381" t="s">
        <v>49</v>
      </c>
      <c r="B32" s="382"/>
      <c r="C32" s="15" t="e">
        <f>0.3%*C35</f>
        <v>#REF!</v>
      </c>
    </row>
    <row r="33" spans="1:3" ht="15.75" thickBot="1" x14ac:dyDescent="0.3">
      <c r="A33" s="383" t="s">
        <v>50</v>
      </c>
      <c r="B33" s="384"/>
      <c r="C33" s="77" t="e">
        <f>0.1%*C35</f>
        <v>#REF!</v>
      </c>
    </row>
    <row r="34" spans="1:3" ht="16.5" thickTop="1" thickBot="1" x14ac:dyDescent="0.3"/>
    <row r="35" spans="1:3" ht="20.25" thickTop="1" thickBot="1" x14ac:dyDescent="0.3">
      <c r="A35" s="373" t="s">
        <v>0</v>
      </c>
      <c r="B35" s="374"/>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80" priority="5" stopIfTrue="1">
      <formula>$C$4="ANO"</formula>
    </cfRule>
    <cfRule type="expression" dxfId="179" priority="6" stopIfTrue="1">
      <formula>$C$3="ANO"</formula>
    </cfRule>
  </conditionalFormatting>
  <conditionalFormatting sqref="C3">
    <cfRule type="expression" dxfId="178" priority="3">
      <formula>$C$4="ANO"</formula>
    </cfRule>
  </conditionalFormatting>
  <conditionalFormatting sqref="C4">
    <cfRule type="expression" dxfId="177" priority="2">
      <formula>$C$3="ANO"</formula>
    </cfRule>
    <cfRule type="expression" dxfId="176" priority="264" stopIfTrue="1">
      <formula>$C$3="ANO"</formula>
    </cfRule>
    <cfRule type="expression" dxfId="175" priority="265" stopIfTrue="1">
      <formula>IF($C$4="ANO",IF($C$5="ANO",1,0))=1</formula>
    </cfRule>
  </conditionalFormatting>
  <conditionalFormatting sqref="C5">
    <cfRule type="expression" dxfId="174"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6"/>
  <sheetViews>
    <sheetView tabSelected="1" zoomScale="80" zoomScaleNormal="80" zoomScalePageLayoutView="70" workbookViewId="0">
      <selection activeCell="K5" sqref="K5"/>
    </sheetView>
  </sheetViews>
  <sheetFormatPr defaultRowHeight="15" x14ac:dyDescent="0.25"/>
  <cols>
    <col min="1" max="1" width="15.85546875" style="342" customWidth="1"/>
    <col min="2" max="2" width="33.140625" style="343" customWidth="1"/>
    <col min="3" max="3" width="118.28515625" style="343" customWidth="1"/>
    <col min="4" max="4" width="27.42578125" style="343" customWidth="1"/>
    <col min="5" max="5" width="30.28515625" style="342" customWidth="1"/>
    <col min="7" max="22" width="5.7109375" customWidth="1"/>
  </cols>
  <sheetData>
    <row r="1" spans="1:7" ht="35.25" customHeight="1" thickBot="1" x14ac:dyDescent="0.3">
      <c r="A1" s="501" t="s">
        <v>227</v>
      </c>
      <c r="B1" s="502" t="s">
        <v>226</v>
      </c>
      <c r="C1" s="502"/>
      <c r="D1" s="502"/>
      <c r="E1" s="503"/>
    </row>
    <row r="2" spans="1:7" ht="39" customHeight="1" thickBot="1" x14ac:dyDescent="0.3">
      <c r="A2" s="391" t="s">
        <v>206</v>
      </c>
      <c r="B2" s="392"/>
      <c r="C2" s="392"/>
      <c r="D2" s="335" t="s">
        <v>207</v>
      </c>
      <c r="E2" s="336">
        <f>SUM(E5:E6)</f>
        <v>0</v>
      </c>
    </row>
    <row r="3" spans="1:7" s="340" customFormat="1" ht="21.75" customHeight="1" x14ac:dyDescent="0.25">
      <c r="A3" s="337"/>
      <c r="B3" s="338"/>
      <c r="C3" s="393" t="s">
        <v>208</v>
      </c>
      <c r="D3" s="394"/>
      <c r="E3" s="339"/>
    </row>
    <row r="4" spans="1:7" s="340" customFormat="1" ht="36" customHeight="1" x14ac:dyDescent="0.25">
      <c r="A4" s="356" t="s">
        <v>209</v>
      </c>
      <c r="B4" s="357" t="s">
        <v>71</v>
      </c>
      <c r="C4" s="358" t="s">
        <v>210</v>
      </c>
      <c r="D4" s="359" t="s">
        <v>211</v>
      </c>
      <c r="E4" s="360" t="s">
        <v>212</v>
      </c>
    </row>
    <row r="5" spans="1:7" s="341" customFormat="1" ht="409.6" customHeight="1" x14ac:dyDescent="0.25">
      <c r="A5" s="361" t="s">
        <v>222</v>
      </c>
      <c r="B5" s="362" t="s">
        <v>223</v>
      </c>
      <c r="C5" s="363" t="s">
        <v>221</v>
      </c>
      <c r="D5" s="364" t="s">
        <v>220</v>
      </c>
      <c r="E5" s="365"/>
      <c r="G5" s="355"/>
    </row>
    <row r="6" spans="1:7" s="341" customFormat="1" ht="150" customHeight="1" x14ac:dyDescent="0.25">
      <c r="A6" s="368" t="s">
        <v>224</v>
      </c>
      <c r="B6" s="368" t="s">
        <v>225</v>
      </c>
      <c r="C6" s="366" t="s">
        <v>219</v>
      </c>
      <c r="D6" s="367" t="s">
        <v>220</v>
      </c>
      <c r="E6" s="365"/>
    </row>
  </sheetData>
  <mergeCells count="3">
    <mergeCell ref="A2:C2"/>
    <mergeCell ref="C3:D3"/>
    <mergeCell ref="B1:E1"/>
  </mergeCells>
  <conditionalFormatting sqref="B1:E1">
    <cfRule type="expression" dxfId="1" priority="2">
      <formula>$B$1="Název stavby"</formula>
    </cfRule>
  </conditionalFormatting>
  <conditionalFormatting sqref="A1">
    <cfRule type="expression" dxfId="0" priority="1">
      <formula>$A$1="Stavba X:"</formula>
    </cfRule>
  </conditionalFormatting>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M10" sqref="M10"/>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426" t="s">
        <v>151</v>
      </c>
      <c r="C1" s="427"/>
      <c r="D1" s="427"/>
      <c r="E1" s="256"/>
      <c r="F1" s="256" t="s">
        <v>152</v>
      </c>
      <c r="G1" s="256"/>
      <c r="H1" s="257"/>
      <c r="I1" s="258"/>
      <c r="J1" s="259"/>
      <c r="K1" s="259"/>
      <c r="L1" s="260" t="s">
        <v>153</v>
      </c>
      <c r="M1" s="261"/>
    </row>
    <row r="2" spans="1:15" s="255" customFormat="1" ht="57" customHeight="1" thickTop="1" thickBot="1" x14ac:dyDescent="0.3">
      <c r="B2" s="428" t="s">
        <v>154</v>
      </c>
      <c r="C2" s="429"/>
      <c r="D2" s="262"/>
      <c r="E2" s="263"/>
      <c r="F2" s="264" t="s">
        <v>228</v>
      </c>
      <c r="G2" s="265"/>
      <c r="H2" s="266"/>
      <c r="I2" s="430" t="s">
        <v>156</v>
      </c>
      <c r="J2" s="431"/>
      <c r="K2" s="432">
        <f>SUM(L26+L36)</f>
        <v>0</v>
      </c>
      <c r="L2" s="433"/>
    </row>
    <row r="3" spans="1:15" s="255" customFormat="1" ht="42.75" customHeight="1" thickTop="1" thickBot="1" x14ac:dyDescent="0.3">
      <c r="B3" s="267" t="s">
        <v>157</v>
      </c>
      <c r="C3" s="268"/>
      <c r="D3" s="434" t="s">
        <v>153</v>
      </c>
      <c r="E3" s="434"/>
      <c r="F3" s="269" t="s">
        <v>87</v>
      </c>
      <c r="G3" s="270"/>
      <c r="H3" s="271"/>
      <c r="I3" s="272"/>
      <c r="J3" s="273"/>
      <c r="K3" s="435"/>
      <c r="L3" s="436"/>
    </row>
    <row r="4" spans="1:15" s="255" customFormat="1" ht="18" customHeight="1" thickTop="1" x14ac:dyDescent="0.25">
      <c r="B4" s="417" t="s">
        <v>158</v>
      </c>
      <c r="C4" s="411"/>
      <c r="D4" s="418"/>
      <c r="E4" s="274"/>
      <c r="F4" s="275" t="s">
        <v>83</v>
      </c>
      <c r="G4" s="276"/>
      <c r="H4" s="277"/>
      <c r="I4" s="419" t="s">
        <v>159</v>
      </c>
      <c r="J4" s="420"/>
      <c r="K4" s="278"/>
      <c r="L4" s="279"/>
    </row>
    <row r="5" spans="1:15" s="255" customFormat="1" ht="18" customHeight="1" x14ac:dyDescent="0.25">
      <c r="B5" s="280" t="s">
        <v>160</v>
      </c>
      <c r="C5" s="281"/>
      <c r="D5" s="281"/>
      <c r="E5" s="274" t="s">
        <v>146</v>
      </c>
      <c r="F5" s="421" t="s">
        <v>214</v>
      </c>
      <c r="G5" s="421"/>
      <c r="H5" s="422"/>
      <c r="I5" s="423" t="s">
        <v>143</v>
      </c>
      <c r="J5" s="418"/>
      <c r="K5" s="282"/>
      <c r="L5" s="283"/>
    </row>
    <row r="6" spans="1:15" s="255" customFormat="1" ht="18" customHeight="1" x14ac:dyDescent="0.2">
      <c r="B6" s="280" t="s">
        <v>145</v>
      </c>
      <c r="C6" s="281"/>
      <c r="D6" s="281"/>
      <c r="E6" s="282" t="s">
        <v>213</v>
      </c>
      <c r="F6" s="424"/>
      <c r="G6" s="424"/>
      <c r="H6" s="425"/>
      <c r="I6" s="423" t="s">
        <v>144</v>
      </c>
      <c r="J6" s="418"/>
      <c r="K6" s="282"/>
      <c r="L6" s="283"/>
      <c r="O6" s="284"/>
    </row>
    <row r="7" spans="1:15" s="255" customFormat="1" ht="18" customHeight="1" x14ac:dyDescent="0.2">
      <c r="B7" s="405" t="s">
        <v>161</v>
      </c>
      <c r="C7" s="406"/>
      <c r="D7" s="406"/>
      <c r="E7" s="285">
        <v>44501</v>
      </c>
      <c r="F7" s="407" t="s">
        <v>162</v>
      </c>
      <c r="G7" s="408"/>
      <c r="H7" s="409"/>
      <c r="I7" s="410" t="s">
        <v>163</v>
      </c>
      <c r="J7" s="411"/>
      <c r="K7" s="286">
        <v>2020</v>
      </c>
      <c r="L7" s="287"/>
      <c r="O7" s="288"/>
    </row>
    <row r="8" spans="1:15" s="255" customFormat="1" ht="19.5" customHeight="1" thickBot="1" x14ac:dyDescent="0.3">
      <c r="B8" s="412" t="s">
        <v>164</v>
      </c>
      <c r="C8" s="413"/>
      <c r="D8" s="413"/>
      <c r="E8" s="289">
        <v>44256</v>
      </c>
      <c r="F8" s="290" t="s">
        <v>165</v>
      </c>
      <c r="G8" s="414" t="s">
        <v>166</v>
      </c>
      <c r="H8" s="415"/>
      <c r="I8" s="416" t="s">
        <v>147</v>
      </c>
      <c r="J8" s="406"/>
      <c r="K8" s="291"/>
      <c r="L8" s="292"/>
    </row>
    <row r="9" spans="1:15" s="255" customFormat="1" ht="9.75" customHeight="1" x14ac:dyDescent="0.25">
      <c r="B9" s="397" t="s">
        <v>155</v>
      </c>
      <c r="C9" s="398"/>
      <c r="D9" s="398"/>
      <c r="E9" s="398"/>
      <c r="F9" s="398"/>
      <c r="G9" s="398"/>
      <c r="H9" s="398"/>
      <c r="I9" s="398"/>
      <c r="J9" s="398"/>
      <c r="K9" s="293" t="s">
        <v>143</v>
      </c>
      <c r="L9" s="294">
        <v>0</v>
      </c>
    </row>
    <row r="10" spans="1:15" s="255" customFormat="1" ht="15" customHeight="1" x14ac:dyDescent="0.25">
      <c r="B10" s="399" t="s">
        <v>167</v>
      </c>
      <c r="C10" s="401" t="s">
        <v>168</v>
      </c>
      <c r="D10" s="401" t="s">
        <v>169</v>
      </c>
      <c r="E10" s="401" t="s">
        <v>170</v>
      </c>
      <c r="F10" s="403" t="s">
        <v>171</v>
      </c>
      <c r="G10" s="403" t="s">
        <v>172</v>
      </c>
      <c r="H10" s="403" t="s">
        <v>173</v>
      </c>
      <c r="I10" s="401" t="s">
        <v>174</v>
      </c>
      <c r="J10" s="401" t="s">
        <v>175</v>
      </c>
      <c r="K10" s="395" t="s">
        <v>176</v>
      </c>
      <c r="L10" s="396"/>
    </row>
    <row r="11" spans="1:15" s="255" customFormat="1" ht="15" customHeight="1" x14ac:dyDescent="0.25">
      <c r="B11" s="399"/>
      <c r="C11" s="401"/>
      <c r="D11" s="401"/>
      <c r="E11" s="401"/>
      <c r="F11" s="403"/>
      <c r="G11" s="403"/>
      <c r="H11" s="403"/>
      <c r="I11" s="401"/>
      <c r="J11" s="401"/>
      <c r="K11" s="395"/>
      <c r="L11" s="396"/>
    </row>
    <row r="12" spans="1:15" s="255" customFormat="1" ht="12.75" customHeight="1" thickBot="1" x14ac:dyDescent="0.3">
      <c r="B12" s="400"/>
      <c r="C12" s="402"/>
      <c r="D12" s="402"/>
      <c r="E12" s="402"/>
      <c r="F12" s="404"/>
      <c r="G12" s="404"/>
      <c r="H12" s="404"/>
      <c r="I12" s="402"/>
      <c r="J12" s="402"/>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173" priority="99">
      <formula>$E$5="Ostatní"</formula>
    </cfRule>
    <cfRule type="expression" dxfId="172" priority="100">
      <formula>$E$6="Ostatní"</formula>
    </cfRule>
  </conditionalFormatting>
  <conditionalFormatting sqref="F2">
    <cfRule type="expression" dxfId="171" priority="98">
      <formula>IF($F$2="Název stavby","Vybarvit",IF($F$2="","Vybarvit",""))="Vybarvit"</formula>
    </cfRule>
  </conditionalFormatting>
  <conditionalFormatting sqref="D3">
    <cfRule type="expression" dxfId="170" priority="97">
      <formula>IF($D$3="SO XX-XX-XX","Vybarvit",IF($D$3="","Vybarvit",""))="Vybarvit"</formula>
    </cfRule>
  </conditionalFormatting>
  <conditionalFormatting sqref="F3">
    <cfRule type="expression" dxfId="169" priority="96">
      <formula>IF($F$3="Název SO/PS","Vybarvit",IF($F$3="","Vybarvit",""))="Vybarvit"</formula>
    </cfRule>
  </conditionalFormatting>
  <conditionalFormatting sqref="F8">
    <cfRule type="expression" dxfId="168" priority="95">
      <formula>IF($F$8="Obchodní název firmy/společnosti, v případě fyzické osoby podnikající  IČO","Vybarvit",IF($F$8="","Vybarvit",""))="Vybarvit"</formula>
    </cfRule>
  </conditionalFormatting>
  <conditionalFormatting sqref="G8:H8">
    <cfRule type="expression" dxfId="167" priority="94">
      <formula>IF($G$8="Titul Jméno Příjmení","Vybarvit",IF($G$8="","Vybarvit",""))="Vybarvit"</formula>
    </cfRule>
  </conditionalFormatting>
  <conditionalFormatting sqref="K8">
    <cfRule type="expression" dxfId="166" priority="93">
      <formula>$K$8=""</formula>
    </cfRule>
  </conditionalFormatting>
  <conditionalFormatting sqref="K7">
    <cfRule type="expression" dxfId="165" priority="92">
      <formula>$K$7=""</formula>
    </cfRule>
  </conditionalFormatting>
  <conditionalFormatting sqref="K6">
    <cfRule type="expression" dxfId="164" priority="91">
      <formula>$K$6=""</formula>
    </cfRule>
  </conditionalFormatting>
  <conditionalFormatting sqref="K5">
    <cfRule type="expression" dxfId="163" priority="90">
      <formula>$K$5=""</formula>
    </cfRule>
  </conditionalFormatting>
  <conditionalFormatting sqref="K4">
    <cfRule type="expression" dxfId="162" priority="89">
      <formula>$K$4=""</formula>
    </cfRule>
  </conditionalFormatting>
  <conditionalFormatting sqref="L4">
    <cfRule type="expression" dxfId="161" priority="88">
      <formula>$L$4=""</formula>
    </cfRule>
  </conditionalFormatting>
  <conditionalFormatting sqref="E8">
    <cfRule type="expression" dxfId="160" priority="87">
      <formula>$E$8=""</formula>
    </cfRule>
  </conditionalFormatting>
  <conditionalFormatting sqref="E7">
    <cfRule type="expression" dxfId="159" priority="86">
      <formula>$E$7=""</formula>
    </cfRule>
  </conditionalFormatting>
  <conditionalFormatting sqref="E6">
    <cfRule type="expression" dxfId="158" priority="85">
      <formula>$E$6=""</formula>
    </cfRule>
  </conditionalFormatting>
  <conditionalFormatting sqref="E5">
    <cfRule type="expression" dxfId="157" priority="84">
      <formula>$E$5=""</formula>
    </cfRule>
  </conditionalFormatting>
  <conditionalFormatting sqref="E4">
    <cfRule type="expression" dxfId="156" priority="83">
      <formula>$E$4=""</formula>
    </cfRule>
  </conditionalFormatting>
  <conditionalFormatting sqref="C13">
    <cfRule type="expression" dxfId="155" priority="82">
      <formula>C13=""</formula>
    </cfRule>
  </conditionalFormatting>
  <conditionalFormatting sqref="F13">
    <cfRule type="expression" dxfId="154" priority="81">
      <formula>F13="Název dílu"</formula>
    </cfRule>
  </conditionalFormatting>
  <conditionalFormatting sqref="E14">
    <cfRule type="expression" dxfId="153" priority="79">
      <formula>E14=""</formula>
    </cfRule>
  </conditionalFormatting>
  <conditionalFormatting sqref="F15">
    <cfRule type="expression" dxfId="152" priority="77">
      <formula>F15=""</formula>
    </cfRule>
  </conditionalFormatting>
  <conditionalFormatting sqref="C22">
    <cfRule type="expression" dxfId="151" priority="56">
      <formula>C22=""</formula>
    </cfRule>
  </conditionalFormatting>
  <conditionalFormatting sqref="F16">
    <cfRule type="expression" dxfId="150" priority="76">
      <formula>F16=""</formula>
    </cfRule>
  </conditionalFormatting>
  <conditionalFormatting sqref="F17">
    <cfRule type="expression" dxfId="149" priority="75">
      <formula>F17=""</formula>
    </cfRule>
  </conditionalFormatting>
  <conditionalFormatting sqref="G14">
    <cfRule type="expression" dxfId="148" priority="74">
      <formula>G14=""</formula>
    </cfRule>
  </conditionalFormatting>
  <conditionalFormatting sqref="H14">
    <cfRule type="expression" dxfId="147" priority="73">
      <formula>H14=""</formula>
    </cfRule>
  </conditionalFormatting>
  <conditionalFormatting sqref="I14">
    <cfRule type="expression" dxfId="146" priority="72">
      <formula>I14=""</formula>
    </cfRule>
  </conditionalFormatting>
  <conditionalFormatting sqref="J14">
    <cfRule type="expression" dxfId="145" priority="71">
      <formula>J14=""</formula>
    </cfRule>
  </conditionalFormatting>
  <conditionalFormatting sqref="K14">
    <cfRule type="expression" dxfId="144" priority="70">
      <formula>K14=""</formula>
    </cfRule>
  </conditionalFormatting>
  <conditionalFormatting sqref="D14">
    <cfRule type="expression" dxfId="143" priority="69">
      <formula>D14=""</formula>
    </cfRule>
  </conditionalFormatting>
  <conditionalFormatting sqref="C18">
    <cfRule type="expression" dxfId="142" priority="68">
      <formula>C18=""</formula>
    </cfRule>
  </conditionalFormatting>
  <conditionalFormatting sqref="K22">
    <cfRule type="expression" dxfId="141" priority="46">
      <formula>K22=""</formula>
    </cfRule>
  </conditionalFormatting>
  <conditionalFormatting sqref="F18">
    <cfRule type="expression" dxfId="140" priority="66">
      <formula>F18=""</formula>
    </cfRule>
  </conditionalFormatting>
  <conditionalFormatting sqref="G22">
    <cfRule type="expression" dxfId="139" priority="50">
      <formula>G22=""</formula>
    </cfRule>
  </conditionalFormatting>
  <conditionalFormatting sqref="F14">
    <cfRule type="expression" dxfId="138" priority="78">
      <formula>F14=""</formula>
    </cfRule>
  </conditionalFormatting>
  <conditionalFormatting sqref="H22">
    <cfRule type="expression" dxfId="137" priority="49">
      <formula>H22=""</formula>
    </cfRule>
  </conditionalFormatting>
  <conditionalFormatting sqref="I22">
    <cfRule type="expression" dxfId="136" priority="48">
      <formula>I22=""</formula>
    </cfRule>
  </conditionalFormatting>
  <conditionalFormatting sqref="J22">
    <cfRule type="expression" dxfId="135" priority="47">
      <formula>J22=""</formula>
    </cfRule>
  </conditionalFormatting>
  <conditionalFormatting sqref="D22">
    <cfRule type="expression" dxfId="134" priority="45">
      <formula>D22=""</formula>
    </cfRule>
  </conditionalFormatting>
  <conditionalFormatting sqref="C14">
    <cfRule type="expression" dxfId="133" priority="80">
      <formula>C14=""</formula>
    </cfRule>
  </conditionalFormatting>
  <conditionalFormatting sqref="F24">
    <cfRule type="expression" dxfId="132" priority="52">
      <formula>F24=""</formula>
    </cfRule>
  </conditionalFormatting>
  <conditionalFormatting sqref="F25">
    <cfRule type="expression" dxfId="131" priority="51">
      <formula>F25=""</formula>
    </cfRule>
  </conditionalFormatting>
  <conditionalFormatting sqref="C26">
    <cfRule type="expression" dxfId="130" priority="32">
      <formula>C26=""</formula>
    </cfRule>
  </conditionalFormatting>
  <conditionalFormatting sqref="E18">
    <cfRule type="expression" dxfId="129" priority="67">
      <formula>E18=""</formula>
    </cfRule>
  </conditionalFormatting>
  <conditionalFormatting sqref="F19">
    <cfRule type="expression" dxfId="128" priority="65">
      <formula>F19=""</formula>
    </cfRule>
  </conditionalFormatting>
  <conditionalFormatting sqref="F20">
    <cfRule type="expression" dxfId="127" priority="64">
      <formula>F20=""</formula>
    </cfRule>
  </conditionalFormatting>
  <conditionalFormatting sqref="F21">
    <cfRule type="expression" dxfId="126" priority="63">
      <formula>F21=""</formula>
    </cfRule>
  </conditionalFormatting>
  <conditionalFormatting sqref="G18">
    <cfRule type="expression" dxfId="125" priority="62">
      <formula>G18=""</formula>
    </cfRule>
  </conditionalFormatting>
  <conditionalFormatting sqref="H18">
    <cfRule type="expression" dxfId="124" priority="61">
      <formula>H18=""</formula>
    </cfRule>
  </conditionalFormatting>
  <conditionalFormatting sqref="I18">
    <cfRule type="expression" dxfId="123" priority="60">
      <formula>I18=""</formula>
    </cfRule>
  </conditionalFormatting>
  <conditionalFormatting sqref="J18">
    <cfRule type="expression" dxfId="122" priority="59">
      <formula>J18=""</formula>
    </cfRule>
  </conditionalFormatting>
  <conditionalFormatting sqref="K18">
    <cfRule type="expression" dxfId="121" priority="58">
      <formula>K18=""</formula>
    </cfRule>
  </conditionalFormatting>
  <conditionalFormatting sqref="D18">
    <cfRule type="expression" dxfId="120" priority="57">
      <formula>D18=""</formula>
    </cfRule>
  </conditionalFormatting>
  <conditionalFormatting sqref="E22">
    <cfRule type="expression" dxfId="119" priority="55">
      <formula>E22=""</formula>
    </cfRule>
  </conditionalFormatting>
  <conditionalFormatting sqref="F22">
    <cfRule type="expression" dxfId="118" priority="54">
      <formula>F22=""</formula>
    </cfRule>
  </conditionalFormatting>
  <conditionalFormatting sqref="F23">
    <cfRule type="expression" dxfId="117" priority="53">
      <formula>F23=""</formula>
    </cfRule>
  </conditionalFormatting>
  <conditionalFormatting sqref="C27">
    <cfRule type="expression" dxfId="116" priority="30">
      <formula>C27=""</formula>
    </cfRule>
  </conditionalFormatting>
  <conditionalFormatting sqref="F26">
    <cfRule type="expression" dxfId="115" priority="31">
      <formula>F26="Název dílu"</formula>
    </cfRule>
  </conditionalFormatting>
  <conditionalFormatting sqref="F27">
    <cfRule type="expression" dxfId="114" priority="29">
      <formula>F27="Název dílu"</formula>
    </cfRule>
  </conditionalFormatting>
  <conditionalFormatting sqref="F29 F33">
    <cfRule type="expression" dxfId="113" priority="26">
      <formula>F29=""</formula>
    </cfRule>
  </conditionalFormatting>
  <conditionalFormatting sqref="C32">
    <cfRule type="expression" dxfId="112" priority="15">
      <formula>C32=""</formula>
    </cfRule>
  </conditionalFormatting>
  <conditionalFormatting sqref="F31 F35">
    <cfRule type="expression" dxfId="111" priority="24">
      <formula>F31=""</formula>
    </cfRule>
  </conditionalFormatting>
  <conditionalFormatting sqref="H28 H32">
    <cfRule type="expression" dxfId="110" priority="22">
      <formula>H28=""</formula>
    </cfRule>
  </conditionalFormatting>
  <conditionalFormatting sqref="I28 I32">
    <cfRule type="expression" dxfId="109" priority="21">
      <formula>I28=""</formula>
    </cfRule>
  </conditionalFormatting>
  <conditionalFormatting sqref="E28 E32">
    <cfRule type="expression" dxfId="108" priority="17">
      <formula>E28=""</formula>
    </cfRule>
  </conditionalFormatting>
  <conditionalFormatting sqref="C28">
    <cfRule type="expression" dxfId="107" priority="16">
      <formula>C28=""</formula>
    </cfRule>
  </conditionalFormatting>
  <conditionalFormatting sqref="G28 G32">
    <cfRule type="expression" dxfId="106" priority="23">
      <formula>G28=""</formula>
    </cfRule>
  </conditionalFormatting>
  <conditionalFormatting sqref="J28 J32">
    <cfRule type="expression" dxfId="105" priority="20">
      <formula>J28=""</formula>
    </cfRule>
  </conditionalFormatting>
  <conditionalFormatting sqref="K28 K32">
    <cfRule type="expression" dxfId="104" priority="19">
      <formula>K28=""</formula>
    </cfRule>
  </conditionalFormatting>
  <conditionalFormatting sqref="D28 D32">
    <cfRule type="expression" dxfId="103" priority="18">
      <formula>D28=""</formula>
    </cfRule>
  </conditionalFormatting>
  <conditionalFormatting sqref="F30 F34">
    <cfRule type="expression" dxfId="102" priority="25">
      <formula>F30=""</formula>
    </cfRule>
  </conditionalFormatting>
  <conditionalFormatting sqref="F28 F32">
    <cfRule type="expression" dxfId="101" priority="27">
      <formula>F28=""</formula>
    </cfRule>
  </conditionalFormatting>
  <conditionalFormatting sqref="C36">
    <cfRule type="expression" dxfId="100" priority="2">
      <formula>C36=""</formula>
    </cfRule>
  </conditionalFormatting>
  <conditionalFormatting sqref="F36">
    <cfRule type="expression" dxfId="99"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58" t="s">
        <v>9</v>
      </c>
      <c r="B1" s="459"/>
      <c r="C1" s="459"/>
      <c r="D1" s="459"/>
      <c r="E1" s="459"/>
      <c r="F1" s="112" t="e">
        <f>SUM(H4:H92)</f>
        <v>#REF!</v>
      </c>
      <c r="G1" s="448" t="s">
        <v>16</v>
      </c>
      <c r="H1" s="449"/>
      <c r="I1" s="449"/>
      <c r="J1" s="449"/>
      <c r="K1" s="449"/>
      <c r="L1" s="449"/>
      <c r="M1" s="449"/>
      <c r="N1" s="449"/>
      <c r="O1" s="449"/>
      <c r="P1" s="449"/>
      <c r="Q1" s="449"/>
      <c r="R1" s="449"/>
      <c r="S1" s="113" t="s">
        <v>37</v>
      </c>
      <c r="T1" s="114" t="s">
        <v>36</v>
      </c>
      <c r="U1" s="115">
        <v>9750</v>
      </c>
      <c r="V1" s="116" t="s">
        <v>38</v>
      </c>
      <c r="W1" s="464">
        <v>5000000</v>
      </c>
      <c r="X1" s="462"/>
      <c r="Y1" s="465"/>
      <c r="Z1" s="464">
        <v>10000000</v>
      </c>
      <c r="AA1" s="462"/>
      <c r="AB1" s="465"/>
      <c r="AC1" s="464">
        <v>15000000</v>
      </c>
      <c r="AD1" s="462"/>
      <c r="AE1" s="465"/>
      <c r="AF1" s="464">
        <v>20000000</v>
      </c>
      <c r="AG1" s="462"/>
      <c r="AH1" s="465"/>
      <c r="AI1" s="464">
        <v>25000000</v>
      </c>
      <c r="AJ1" s="462"/>
      <c r="AK1" s="465"/>
      <c r="AL1" s="462">
        <v>30000000</v>
      </c>
      <c r="AM1" s="462"/>
      <c r="AN1" s="463"/>
    </row>
    <row r="2" spans="1:40" ht="34.5" customHeight="1" thickTop="1" thickBot="1" x14ac:dyDescent="0.3">
      <c r="A2" s="460" t="s">
        <v>134</v>
      </c>
      <c r="B2" s="461"/>
      <c r="C2" s="461"/>
      <c r="D2" s="461"/>
      <c r="E2" s="461"/>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50" t="s">
        <v>33</v>
      </c>
      <c r="H3" s="451"/>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55" t="s">
        <v>7</v>
      </c>
      <c r="C4" s="456"/>
      <c r="D4" s="456"/>
      <c r="E4" s="456"/>
      <c r="F4" s="457"/>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5" t="s">
        <v>15</v>
      </c>
      <c r="B5" s="446"/>
      <c r="C5" s="446"/>
      <c r="D5" s="446"/>
      <c r="E5" s="447"/>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37" t="s">
        <v>3</v>
      </c>
      <c r="C6" s="438"/>
      <c r="D6" s="438"/>
      <c r="E6" s="438"/>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44" t="s">
        <v>2</v>
      </c>
      <c r="B10" s="345" t="s">
        <v>5</v>
      </c>
      <c r="C10" s="346" t="s">
        <v>8</v>
      </c>
      <c r="D10" s="347" t="s">
        <v>13</v>
      </c>
      <c r="E10" s="348" t="s">
        <v>8</v>
      </c>
      <c r="F10" s="349" t="e">
        <f>#REF!</f>
        <v>#REF!</v>
      </c>
      <c r="G10" s="209"/>
      <c r="H10" s="210"/>
      <c r="I10" s="211"/>
      <c r="J10" s="211"/>
      <c r="K10" s="211"/>
      <c r="L10" s="211"/>
      <c r="M10" s="211"/>
      <c r="N10" s="211"/>
      <c r="O10" s="211"/>
      <c r="P10" s="211"/>
      <c r="Q10" s="211"/>
      <c r="R10" s="210"/>
      <c r="V10" s="350"/>
      <c r="W10" s="351"/>
      <c r="X10" s="351"/>
      <c r="Y10" s="351"/>
      <c r="Z10" s="351"/>
      <c r="AA10" s="351"/>
      <c r="AB10" s="351"/>
      <c r="AC10" s="351"/>
      <c r="AD10" s="351"/>
      <c r="AE10" s="351"/>
      <c r="AF10" s="351"/>
      <c r="AG10" s="351"/>
      <c r="AH10" s="351"/>
      <c r="AI10" s="351"/>
      <c r="AJ10" s="351"/>
      <c r="AK10" s="351"/>
      <c r="AL10" s="351"/>
      <c r="AM10" s="351"/>
      <c r="AN10" s="352"/>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55" t="s">
        <v>7</v>
      </c>
      <c r="C13" s="456"/>
      <c r="D13" s="456"/>
      <c r="E13" s="456"/>
      <c r="F13" s="457"/>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5" t="s">
        <v>15</v>
      </c>
      <c r="B14" s="446"/>
      <c r="C14" s="446"/>
      <c r="D14" s="446"/>
      <c r="E14" s="447"/>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37" t="s">
        <v>3</v>
      </c>
      <c r="C15" s="438"/>
      <c r="D15" s="438"/>
      <c r="E15" s="438"/>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44" t="s">
        <v>2</v>
      </c>
      <c r="B19" s="345" t="s">
        <v>5</v>
      </c>
      <c r="C19" s="346" t="s">
        <v>19</v>
      </c>
      <c r="D19" s="347" t="s">
        <v>13</v>
      </c>
      <c r="E19" s="348" t="s">
        <v>8</v>
      </c>
      <c r="F19" s="349" t="e">
        <f>#REF!</f>
        <v>#REF!</v>
      </c>
      <c r="I19" s="228"/>
      <c r="J19" s="228"/>
      <c r="K19" s="228"/>
      <c r="L19" s="228"/>
      <c r="M19" s="228"/>
      <c r="N19" s="228"/>
      <c r="O19" s="228"/>
      <c r="P19" s="228"/>
      <c r="Q19" s="228"/>
      <c r="R19" s="228"/>
      <c r="V19" s="353"/>
      <c r="W19" s="354"/>
      <c r="Z19" s="354"/>
      <c r="AC19" s="354"/>
      <c r="AF19" s="354"/>
      <c r="AI19" s="354"/>
      <c r="AL19" s="354"/>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55" t="s">
        <v>7</v>
      </c>
      <c r="C22" s="456"/>
      <c r="D22" s="456"/>
      <c r="E22" s="456"/>
      <c r="F22" s="457"/>
      <c r="I22" s="228"/>
      <c r="J22" s="228"/>
      <c r="K22" s="228"/>
      <c r="L22" s="228"/>
      <c r="M22" s="228"/>
      <c r="N22" s="228"/>
      <c r="O22" s="228"/>
      <c r="P22" s="228"/>
      <c r="Q22" s="228"/>
      <c r="R22" s="228"/>
      <c r="V22" s="225" t="s">
        <v>51</v>
      </c>
      <c r="W22" s="226" t="s">
        <v>53</v>
      </c>
    </row>
    <row r="23" spans="1:38" ht="24" customHeight="1" thickTop="1" thickBot="1" x14ac:dyDescent="0.3">
      <c r="A23" s="445" t="s">
        <v>15</v>
      </c>
      <c r="B23" s="446"/>
      <c r="C23" s="446"/>
      <c r="D23" s="446"/>
      <c r="E23" s="447"/>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37" t="s">
        <v>3</v>
      </c>
      <c r="C24" s="438"/>
      <c r="D24" s="438"/>
      <c r="E24" s="438"/>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44" t="s">
        <v>2</v>
      </c>
      <c r="B28" s="345" t="s">
        <v>5</v>
      </c>
      <c r="C28" s="346" t="s">
        <v>20</v>
      </c>
      <c r="D28" s="347" t="s">
        <v>13</v>
      </c>
      <c r="E28" s="348" t="s">
        <v>8</v>
      </c>
      <c r="F28" s="349"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39" t="s">
        <v>7</v>
      </c>
      <c r="C31" s="440"/>
      <c r="D31" s="440"/>
      <c r="E31" s="440"/>
      <c r="F31" s="441"/>
      <c r="I31" s="228"/>
      <c r="J31" s="228"/>
      <c r="K31" s="228"/>
      <c r="L31" s="228"/>
      <c r="M31" s="228"/>
      <c r="N31" s="228"/>
      <c r="O31" s="228"/>
      <c r="P31" s="228"/>
      <c r="Q31" s="228"/>
      <c r="R31" s="228"/>
    </row>
    <row r="32" spans="1:38" ht="24" customHeight="1" thickTop="1" thickBot="1" x14ac:dyDescent="0.3">
      <c r="A32" s="452" t="s">
        <v>15</v>
      </c>
      <c r="B32" s="453"/>
      <c r="C32" s="453"/>
      <c r="D32" s="453"/>
      <c r="E32" s="454"/>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42" t="s">
        <v>3</v>
      </c>
      <c r="C33" s="443"/>
      <c r="D33" s="443"/>
      <c r="E33" s="444"/>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44" t="s">
        <v>2</v>
      </c>
      <c r="B37" s="345" t="s">
        <v>5</v>
      </c>
      <c r="C37" s="346" t="s">
        <v>21</v>
      </c>
      <c r="D37" s="347" t="s">
        <v>13</v>
      </c>
      <c r="E37" s="348" t="s">
        <v>8</v>
      </c>
      <c r="F37" s="349"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39" t="s">
        <v>7</v>
      </c>
      <c r="C40" s="440"/>
      <c r="D40" s="440"/>
      <c r="E40" s="440"/>
      <c r="F40" s="441"/>
      <c r="I40" s="228"/>
      <c r="J40" s="228"/>
      <c r="K40" s="228"/>
      <c r="L40" s="228"/>
      <c r="M40" s="228"/>
      <c r="N40" s="228"/>
      <c r="O40" s="228"/>
      <c r="P40" s="228"/>
      <c r="Q40" s="228"/>
      <c r="R40" s="228"/>
    </row>
    <row r="41" spans="1:18" ht="24" customHeight="1" thickTop="1" thickBot="1" x14ac:dyDescent="0.3">
      <c r="A41" s="452" t="s">
        <v>15</v>
      </c>
      <c r="B41" s="453"/>
      <c r="C41" s="453"/>
      <c r="D41" s="453"/>
      <c r="E41" s="454"/>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42" t="s">
        <v>3</v>
      </c>
      <c r="C42" s="443"/>
      <c r="D42" s="443"/>
      <c r="E42" s="444"/>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44" t="s">
        <v>2</v>
      </c>
      <c r="B46" s="345" t="s">
        <v>5</v>
      </c>
      <c r="C46" s="346" t="s">
        <v>22</v>
      </c>
      <c r="D46" s="347" t="s">
        <v>13</v>
      </c>
      <c r="E46" s="348" t="s">
        <v>8</v>
      </c>
      <c r="F46" s="349"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39" t="s">
        <v>7</v>
      </c>
      <c r="C49" s="440"/>
      <c r="D49" s="440"/>
      <c r="E49" s="440"/>
      <c r="F49" s="441"/>
      <c r="I49" s="228"/>
      <c r="J49" s="228"/>
      <c r="K49" s="228"/>
      <c r="L49" s="228"/>
      <c r="M49" s="228"/>
      <c r="N49" s="228"/>
      <c r="O49" s="228"/>
      <c r="P49" s="228"/>
      <c r="Q49" s="228"/>
      <c r="R49" s="228"/>
    </row>
    <row r="50" spans="1:18" ht="24" customHeight="1" thickTop="1" thickBot="1" x14ac:dyDescent="0.3">
      <c r="A50" s="452" t="s">
        <v>15</v>
      </c>
      <c r="B50" s="453"/>
      <c r="C50" s="453"/>
      <c r="D50" s="453"/>
      <c r="E50" s="454"/>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42" t="s">
        <v>3</v>
      </c>
      <c r="C51" s="443"/>
      <c r="D51" s="443"/>
      <c r="E51" s="444"/>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44" t="s">
        <v>2</v>
      </c>
      <c r="B55" s="345" t="s">
        <v>5</v>
      </c>
      <c r="C55" s="346" t="s">
        <v>23</v>
      </c>
      <c r="D55" s="347" t="s">
        <v>13</v>
      </c>
      <c r="E55" s="348" t="s">
        <v>8</v>
      </c>
      <c r="F55" s="349"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39" t="s">
        <v>7</v>
      </c>
      <c r="C58" s="440"/>
      <c r="D58" s="440"/>
      <c r="E58" s="440"/>
      <c r="F58" s="441"/>
      <c r="I58" s="228"/>
      <c r="J58" s="228"/>
      <c r="K58" s="228"/>
      <c r="L58" s="228"/>
      <c r="M58" s="228"/>
      <c r="N58" s="228"/>
      <c r="O58" s="228"/>
      <c r="P58" s="228"/>
      <c r="Q58" s="228"/>
      <c r="R58" s="228"/>
    </row>
    <row r="59" spans="1:18" ht="24" customHeight="1" thickTop="1" thickBot="1" x14ac:dyDescent="0.3">
      <c r="A59" s="452" t="s">
        <v>15</v>
      </c>
      <c r="B59" s="453"/>
      <c r="C59" s="453"/>
      <c r="D59" s="453"/>
      <c r="E59" s="454"/>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42" t="s">
        <v>3</v>
      </c>
      <c r="C60" s="443"/>
      <c r="D60" s="443"/>
      <c r="E60" s="444"/>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44" t="s">
        <v>2</v>
      </c>
      <c r="B64" s="345" t="s">
        <v>5</v>
      </c>
      <c r="C64" s="346" t="s">
        <v>24</v>
      </c>
      <c r="D64" s="347" t="s">
        <v>13</v>
      </c>
      <c r="E64" s="348" t="s">
        <v>8</v>
      </c>
      <c r="F64" s="349"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39" t="s">
        <v>7</v>
      </c>
      <c r="C67" s="440"/>
      <c r="D67" s="440"/>
      <c r="E67" s="440"/>
      <c r="F67" s="441"/>
      <c r="I67" s="228"/>
      <c r="J67" s="228"/>
      <c r="K67" s="228"/>
      <c r="L67" s="228"/>
      <c r="M67" s="228"/>
      <c r="N67" s="228"/>
      <c r="O67" s="228"/>
      <c r="P67" s="228"/>
      <c r="Q67" s="228"/>
      <c r="R67" s="228"/>
    </row>
    <row r="68" spans="1:18" ht="24" customHeight="1" thickTop="1" thickBot="1" x14ac:dyDescent="0.3">
      <c r="A68" s="452" t="s">
        <v>15</v>
      </c>
      <c r="B68" s="453"/>
      <c r="C68" s="453"/>
      <c r="D68" s="453"/>
      <c r="E68" s="454"/>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42" t="s">
        <v>3</v>
      </c>
      <c r="C69" s="443"/>
      <c r="D69" s="443"/>
      <c r="E69" s="444"/>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44" t="s">
        <v>2</v>
      </c>
      <c r="B73" s="345" t="s">
        <v>5</v>
      </c>
      <c r="C73" s="346" t="s">
        <v>25</v>
      </c>
      <c r="D73" s="347" t="s">
        <v>13</v>
      </c>
      <c r="E73" s="348" t="s">
        <v>8</v>
      </c>
      <c r="F73" s="349"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39" t="s">
        <v>7</v>
      </c>
      <c r="C76" s="440"/>
      <c r="D76" s="440"/>
      <c r="E76" s="440"/>
      <c r="F76" s="441"/>
      <c r="I76" s="228"/>
      <c r="J76" s="228"/>
      <c r="K76" s="228"/>
      <c r="L76" s="228"/>
      <c r="M76" s="228"/>
      <c r="N76" s="228"/>
      <c r="O76" s="228"/>
      <c r="P76" s="228"/>
      <c r="Q76" s="228"/>
      <c r="R76" s="228"/>
    </row>
    <row r="77" spans="1:18" ht="24" customHeight="1" thickTop="1" thickBot="1" x14ac:dyDescent="0.3">
      <c r="A77" s="445" t="s">
        <v>15</v>
      </c>
      <c r="B77" s="446"/>
      <c r="C77" s="446"/>
      <c r="D77" s="446"/>
      <c r="E77" s="447"/>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37" t="s">
        <v>3</v>
      </c>
      <c r="C78" s="438"/>
      <c r="D78" s="438"/>
      <c r="E78" s="438"/>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44" t="s">
        <v>2</v>
      </c>
      <c r="B82" s="345" t="s">
        <v>5</v>
      </c>
      <c r="C82" s="346" t="s">
        <v>26</v>
      </c>
      <c r="D82" s="347" t="s">
        <v>13</v>
      </c>
      <c r="E82" s="348" t="s">
        <v>8</v>
      </c>
      <c r="F82" s="349"/>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39" t="s">
        <v>7</v>
      </c>
      <c r="C85" s="440"/>
      <c r="D85" s="440"/>
      <c r="E85" s="440"/>
      <c r="F85" s="441"/>
      <c r="I85" s="228"/>
      <c r="J85" s="228"/>
      <c r="K85" s="228"/>
      <c r="L85" s="228"/>
      <c r="M85" s="228"/>
      <c r="N85" s="228"/>
      <c r="O85" s="228"/>
      <c r="P85" s="228"/>
      <c r="Q85" s="228"/>
      <c r="R85" s="228"/>
    </row>
    <row r="86" spans="1:18" ht="24" customHeight="1" thickTop="1" thickBot="1" x14ac:dyDescent="0.3">
      <c r="A86" s="445" t="s">
        <v>15</v>
      </c>
      <c r="B86" s="446"/>
      <c r="C86" s="446"/>
      <c r="D86" s="446"/>
      <c r="E86" s="447"/>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37" t="s">
        <v>3</v>
      </c>
      <c r="C87" s="438"/>
      <c r="D87" s="438"/>
      <c r="E87" s="438"/>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44" t="s">
        <v>2</v>
      </c>
      <c r="B91" s="345" t="s">
        <v>5</v>
      </c>
      <c r="C91" s="346" t="s">
        <v>11</v>
      </c>
      <c r="D91" s="347" t="s">
        <v>13</v>
      </c>
      <c r="E91" s="348" t="s">
        <v>8</v>
      </c>
      <c r="F91" s="349"/>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A1:E1"/>
    <mergeCell ref="A2:E2"/>
    <mergeCell ref="A5:E5"/>
    <mergeCell ref="B13:F13"/>
    <mergeCell ref="AL1:AN1"/>
    <mergeCell ref="W1:Y1"/>
    <mergeCell ref="Z1:AB1"/>
    <mergeCell ref="AC1:AE1"/>
    <mergeCell ref="AF1:AH1"/>
    <mergeCell ref="AI1:AK1"/>
    <mergeCell ref="B33:E33"/>
    <mergeCell ref="B40:F40"/>
    <mergeCell ref="A41:E41"/>
    <mergeCell ref="B6:E6"/>
    <mergeCell ref="B4:F4"/>
    <mergeCell ref="A14:E14"/>
    <mergeCell ref="B15:E15"/>
    <mergeCell ref="B22:F22"/>
    <mergeCell ref="A23:E23"/>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78:E78"/>
    <mergeCell ref="B85:F85"/>
    <mergeCell ref="B60:E60"/>
    <mergeCell ref="B67:F67"/>
    <mergeCell ref="A86:E86"/>
  </mergeCells>
  <conditionalFormatting sqref="B4:F4 B13:F13 B22:F22 B31:F31 B40:F40 B49:F49 B58:F58 B67:F67 B76:F76 B85:F85">
    <cfRule type="expression" dxfId="98" priority="245" stopIfTrue="1">
      <formula>$B$4="Železniční přejezd v km …"</formula>
    </cfRule>
  </conditionalFormatting>
  <conditionalFormatting sqref="F7">
    <cfRule type="expression" dxfId="97" priority="244" stopIfTrue="1">
      <formula>$F7=0</formula>
    </cfRule>
  </conditionalFormatting>
  <conditionalFormatting sqref="F8">
    <cfRule type="expression" dxfId="96" priority="243" stopIfTrue="1">
      <formula>$F8=0</formula>
    </cfRule>
  </conditionalFormatting>
  <conditionalFormatting sqref="F9:F10">
    <cfRule type="expression" dxfId="95" priority="242" stopIfTrue="1">
      <formula>$F9=0</formula>
    </cfRule>
  </conditionalFormatting>
  <conditionalFormatting sqref="F11">
    <cfRule type="expression" dxfId="94" priority="241" stopIfTrue="1">
      <formula>$F11=0</formula>
    </cfRule>
  </conditionalFormatting>
  <conditionalFormatting sqref="C7 C16 C25 C34 C43 C52 C61 C70 C79 C88">
    <cfRule type="expression" dxfId="93" priority="240" stopIfTrue="1">
      <formula>$C$7="XX"</formula>
    </cfRule>
  </conditionalFormatting>
  <conditionalFormatting sqref="C17 C26 C35 C44 C53 C62 C71 C80 C89">
    <cfRule type="expression" dxfId="92" priority="239" stopIfTrue="1">
      <formula>$C$8="XX"</formula>
    </cfRule>
  </conditionalFormatting>
  <conditionalFormatting sqref="C9:C10 C18:C19 C27:C28 C36:C37 C45:C46 C54:C55 C63:C64 C72:C73 C81:C82 C90:C91">
    <cfRule type="expression" dxfId="91" priority="238" stopIfTrue="1">
      <formula>$C$9="XX"</formula>
    </cfRule>
  </conditionalFormatting>
  <conditionalFormatting sqref="C11 C20 C29 C38 C47 C56 C65 C74 C83 C92">
    <cfRule type="expression" dxfId="90" priority="237" stopIfTrue="1">
      <formula>$C$11="XX"</formula>
    </cfRule>
  </conditionalFormatting>
  <conditionalFormatting sqref="F43">
    <cfRule type="expression" dxfId="89" priority="31" stopIfTrue="1">
      <formula>$F43=0</formula>
    </cfRule>
  </conditionalFormatting>
  <conditionalFormatting sqref="F53">
    <cfRule type="expression" dxfId="88" priority="26" stopIfTrue="1">
      <formula>$F53=0</formula>
    </cfRule>
  </conditionalFormatting>
  <conditionalFormatting sqref="F61">
    <cfRule type="expression" dxfId="87" priority="23" stopIfTrue="1">
      <formula>$F61=0</formula>
    </cfRule>
  </conditionalFormatting>
  <conditionalFormatting sqref="F62">
    <cfRule type="expression" dxfId="86" priority="22" stopIfTrue="1">
      <formula>$F62=0</formula>
    </cfRule>
  </conditionalFormatting>
  <conditionalFormatting sqref="F54:F55">
    <cfRule type="expression" dxfId="85" priority="25" stopIfTrue="1">
      <formula>$F54=0</formula>
    </cfRule>
  </conditionalFormatting>
  <conditionalFormatting sqref="F56">
    <cfRule type="expression" dxfId="84" priority="24" stopIfTrue="1">
      <formula>$F56=0</formula>
    </cfRule>
  </conditionalFormatting>
  <conditionalFormatting sqref="F52">
    <cfRule type="expression" dxfId="83" priority="27" stopIfTrue="1">
      <formula>$F52=0</formula>
    </cfRule>
  </conditionalFormatting>
  <conditionalFormatting sqref="F27:F28">
    <cfRule type="expression" dxfId="82" priority="37" stopIfTrue="1">
      <formula>$F27=0</formula>
    </cfRule>
  </conditionalFormatting>
  <conditionalFormatting sqref="F29">
    <cfRule type="expression" dxfId="81" priority="36" stopIfTrue="1">
      <formula>$F29=0</formula>
    </cfRule>
  </conditionalFormatting>
  <conditionalFormatting sqref="F25">
    <cfRule type="expression" dxfId="80" priority="39" stopIfTrue="1">
      <formula>$F25=0</formula>
    </cfRule>
  </conditionalFormatting>
  <conditionalFormatting sqref="F26">
    <cfRule type="expression" dxfId="79" priority="38" stopIfTrue="1">
      <formula>$F26=0</formula>
    </cfRule>
  </conditionalFormatting>
  <conditionalFormatting sqref="F18:F19">
    <cfRule type="expression" dxfId="78" priority="41" stopIfTrue="1">
      <formula>$F18=0</formula>
    </cfRule>
  </conditionalFormatting>
  <conditionalFormatting sqref="F20">
    <cfRule type="expression" dxfId="77" priority="40" stopIfTrue="1">
      <formula>$F20=0</formula>
    </cfRule>
  </conditionalFormatting>
  <conditionalFormatting sqref="F16">
    <cfRule type="expression" dxfId="76" priority="43" stopIfTrue="1">
      <formula>$F16=0</formula>
    </cfRule>
  </conditionalFormatting>
  <conditionalFormatting sqref="F17">
    <cfRule type="expression" dxfId="75" priority="42" stopIfTrue="1">
      <formula>$F17=0</formula>
    </cfRule>
  </conditionalFormatting>
  <conditionalFormatting sqref="F63:F64">
    <cfRule type="expression" dxfId="74" priority="21" stopIfTrue="1">
      <formula>$F63=0</formula>
    </cfRule>
  </conditionalFormatting>
  <conditionalFormatting sqref="F65">
    <cfRule type="expression" dxfId="73" priority="20" stopIfTrue="1">
      <formula>$F65=0</formula>
    </cfRule>
  </conditionalFormatting>
  <conditionalFormatting sqref="F70">
    <cfRule type="expression" dxfId="72" priority="19" stopIfTrue="1">
      <formula>$F70=0</formula>
    </cfRule>
  </conditionalFormatting>
  <conditionalFormatting sqref="F71">
    <cfRule type="expression" dxfId="71" priority="18" stopIfTrue="1">
      <formula>$F71=0</formula>
    </cfRule>
  </conditionalFormatting>
  <conditionalFormatting sqref="F72:F73">
    <cfRule type="expression" dxfId="70" priority="17" stopIfTrue="1">
      <formula>$F72=0</formula>
    </cfRule>
  </conditionalFormatting>
  <conditionalFormatting sqref="F74">
    <cfRule type="expression" dxfId="69" priority="16" stopIfTrue="1">
      <formula>$F74=0</formula>
    </cfRule>
  </conditionalFormatting>
  <conditionalFormatting sqref="F79">
    <cfRule type="expression" dxfId="68" priority="15" stopIfTrue="1">
      <formula>$F79=0</formula>
    </cfRule>
  </conditionalFormatting>
  <conditionalFormatting sqref="F80">
    <cfRule type="expression" dxfId="67" priority="14" stopIfTrue="1">
      <formula>$F80=0</formula>
    </cfRule>
  </conditionalFormatting>
  <conditionalFormatting sqref="F81:F82">
    <cfRule type="expression" dxfId="66" priority="13" stopIfTrue="1">
      <formula>$F81=0</formula>
    </cfRule>
  </conditionalFormatting>
  <conditionalFormatting sqref="F83">
    <cfRule type="expression" dxfId="65" priority="12" stopIfTrue="1">
      <formula>$F83=0</formula>
    </cfRule>
  </conditionalFormatting>
  <conditionalFormatting sqref="F88">
    <cfRule type="expression" dxfId="64" priority="11" stopIfTrue="1">
      <formula>$F88=0</formula>
    </cfRule>
  </conditionalFormatting>
  <conditionalFormatting sqref="F89">
    <cfRule type="expression" dxfId="63" priority="10" stopIfTrue="1">
      <formula>$F89=0</formula>
    </cfRule>
  </conditionalFormatting>
  <conditionalFormatting sqref="F90:F91">
    <cfRule type="expression" dxfId="62" priority="9" stopIfTrue="1">
      <formula>$F90=0</formula>
    </cfRule>
  </conditionalFormatting>
  <conditionalFormatting sqref="F92">
    <cfRule type="expression" dxfId="61" priority="8" stopIfTrue="1">
      <formula>$F92=0</formula>
    </cfRule>
  </conditionalFormatting>
  <conditionalFormatting sqref="F36:F37">
    <cfRule type="expression" dxfId="60" priority="5" stopIfTrue="1">
      <formula>$F36=0</formula>
    </cfRule>
  </conditionalFormatting>
  <conditionalFormatting sqref="F38">
    <cfRule type="expression" dxfId="59" priority="4" stopIfTrue="1">
      <formula>$F38=0</formula>
    </cfRule>
  </conditionalFormatting>
  <conditionalFormatting sqref="F34">
    <cfRule type="expression" dxfId="58" priority="7" stopIfTrue="1">
      <formula>$F34=0</formula>
    </cfRule>
  </conditionalFormatting>
  <conditionalFormatting sqref="F35">
    <cfRule type="expression" dxfId="57" priority="6" stopIfTrue="1">
      <formula>$F35=0</formula>
    </cfRule>
  </conditionalFormatting>
  <conditionalFormatting sqref="F45:F46">
    <cfRule type="expression" dxfId="56" priority="2" stopIfTrue="1">
      <formula>$F45=0</formula>
    </cfRule>
  </conditionalFormatting>
  <conditionalFormatting sqref="F47">
    <cfRule type="expression" dxfId="55" priority="1" stopIfTrue="1">
      <formula>$F47=0</formula>
    </cfRule>
  </conditionalFormatting>
  <conditionalFormatting sqref="F44">
    <cfRule type="expression" dxfId="54"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6" t="s">
        <v>74</v>
      </c>
      <c r="C3" s="26" t="s">
        <v>75</v>
      </c>
    </row>
    <row r="4" spans="2:3" ht="15" customHeight="1" x14ac:dyDescent="0.25">
      <c r="B4" s="467"/>
      <c r="C4" s="27" t="s">
        <v>76</v>
      </c>
    </row>
    <row r="5" spans="2:3" ht="15.75" thickBot="1" x14ac:dyDescent="0.3">
      <c r="B5" s="468"/>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69" t="s">
        <v>133</v>
      </c>
      <c r="C20" s="470"/>
      <c r="D20" s="470"/>
      <c r="E20" s="100" t="e">
        <f>E21</f>
        <v>#REF!</v>
      </c>
      <c r="G20" s="98" t="s">
        <v>87</v>
      </c>
      <c r="H20" s="102" t="e">
        <f>SUM(H21:H26)</f>
        <v>#REF!</v>
      </c>
    </row>
    <row r="21" spans="2:8" ht="15.75" thickTop="1" x14ac:dyDescent="0.25">
      <c r="B21" s="471" t="s">
        <v>88</v>
      </c>
      <c r="C21" s="472"/>
      <c r="D21" s="472"/>
      <c r="E21" s="82" t="e">
        <f>SUM(E22:E26)</f>
        <v>#REF!</v>
      </c>
      <c r="G21" s="97" t="s">
        <v>122</v>
      </c>
      <c r="H21" s="103" t="e">
        <f>IF('Náklady související'!C4="ANO",0,'Náklady související'!C29)</f>
        <v>#REF!</v>
      </c>
    </row>
    <row r="22" spans="2:8" x14ac:dyDescent="0.25">
      <c r="B22" s="473"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3"/>
      <c r="C23" s="33" t="s">
        <v>90</v>
      </c>
      <c r="D23" s="33" t="s">
        <v>86</v>
      </c>
      <c r="E23" s="83" t="e">
        <f>IF('Náklady související'!C4="ANO",0,Stavebni_naklady!T11)</f>
        <v>#REF!</v>
      </c>
      <c r="G23" s="95" t="s">
        <v>124</v>
      </c>
      <c r="H23" s="104" t="e">
        <f>IF('Náklady související'!C4="ANO",0,'Náklady související'!C31)</f>
        <v>#REF!</v>
      </c>
    </row>
    <row r="24" spans="2:8" ht="30" x14ac:dyDescent="0.25">
      <c r="B24" s="474"/>
      <c r="C24" s="94" t="s">
        <v>128</v>
      </c>
      <c r="D24" s="92"/>
      <c r="E24" s="93" t="e">
        <f>IF('Náklady související'!C4="ANO",0,'Náklady související'!B12)</f>
        <v>#REF!</v>
      </c>
      <c r="G24" s="95" t="s">
        <v>125</v>
      </c>
      <c r="H24" s="104" t="e">
        <f>IF('Náklady související'!C4="ANO",0,'Náklady související'!B14)</f>
        <v>#REF!</v>
      </c>
    </row>
    <row r="25" spans="2:8" x14ac:dyDescent="0.25">
      <c r="B25" s="474"/>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5"/>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3" priority="48">
      <formula>$D$15&gt;0</formula>
    </cfRule>
  </conditionalFormatting>
  <conditionalFormatting sqref="B8:C8">
    <cfRule type="expression" dxfId="52" priority="47">
      <formula>$D$16&gt;0</formula>
    </cfRule>
  </conditionalFormatting>
  <conditionalFormatting sqref="B9:C9">
    <cfRule type="expression" dxfId="51" priority="46">
      <formula>$D$17&gt;0</formula>
    </cfRule>
  </conditionalFormatting>
  <conditionalFormatting sqref="B6:C6">
    <cfRule type="expression" dxfId="50" priority="43">
      <formula>$D$14&gt;0</formula>
    </cfRule>
  </conditionalFormatting>
  <conditionalFormatting sqref="B10:C10">
    <cfRule type="expression" dxfId="49" priority="41">
      <formula>$D$18&gt;0</formula>
    </cfRule>
  </conditionalFormatting>
  <conditionalFormatting sqref="B11:C11">
    <cfRule type="expression" dxfId="48" priority="40">
      <formula>$D$19&gt;0</formula>
    </cfRule>
  </conditionalFormatting>
  <conditionalFormatting sqref="B13:C13">
    <cfRule type="expression" dxfId="47" priority="257">
      <formula>#REF!&gt;0</formula>
    </cfRule>
  </conditionalFormatting>
  <conditionalFormatting sqref="B14:C14">
    <cfRule type="expression" dxfId="46" priority="258">
      <formula>#REF!&gt;0</formula>
    </cfRule>
  </conditionalFormatting>
  <conditionalFormatting sqref="B12:C12">
    <cfRule type="expression" dxfId="45"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93">
        <v>2021</v>
      </c>
      <c r="N1" s="493"/>
      <c r="O1" s="493">
        <v>2022</v>
      </c>
      <c r="P1" s="493"/>
      <c r="Q1" s="493">
        <v>2023</v>
      </c>
      <c r="R1" s="493"/>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94">
        <v>2021</v>
      </c>
      <c r="O6" s="494"/>
      <c r="P6" s="494">
        <f>N6+1</f>
        <v>2022</v>
      </c>
      <c r="Q6" s="494"/>
      <c r="R6" s="494">
        <f>P6+1</f>
        <v>2023</v>
      </c>
      <c r="S6" s="494"/>
      <c r="T6" s="495" t="s">
        <v>115</v>
      </c>
      <c r="U6" s="496"/>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90" t="e">
        <f>$H$4/$K$4*N3</f>
        <v>#REF!</v>
      </c>
      <c r="O7" s="490"/>
      <c r="P7" s="490" t="e">
        <f>$H$4/$K$4*P3</f>
        <v>#REF!</v>
      </c>
      <c r="Q7" s="490"/>
      <c r="R7" s="490" t="e">
        <f>$H$4/$K$4*R3</f>
        <v>#REF!</v>
      </c>
      <c r="S7" s="490"/>
      <c r="T7" s="497" t="e">
        <f>SUM(M7:S7)</f>
        <v>#REF!</v>
      </c>
      <c r="U7" s="498"/>
    </row>
    <row r="8" spans="2:21" ht="15.75" thickBot="1" x14ac:dyDescent="0.3">
      <c r="B8" s="51" t="s">
        <v>110</v>
      </c>
      <c r="C8" s="62"/>
      <c r="D8" s="62"/>
      <c r="E8" s="62"/>
      <c r="F8" s="62"/>
      <c r="G8" s="62"/>
      <c r="H8" s="63" t="e">
        <f>SUM(H4:H6)</f>
        <v>#REF!</v>
      </c>
      <c r="L8" s="58" t="s">
        <v>101</v>
      </c>
      <c r="M8" s="245" t="e">
        <f>H5-(N8+P8+R8)</f>
        <v>#REF!</v>
      </c>
      <c r="N8" s="491" t="e">
        <f>$H$5/$K$4*N3</f>
        <v>#REF!</v>
      </c>
      <c r="O8" s="491"/>
      <c r="P8" s="491" t="e">
        <f>$H$5/$K$4*P3</f>
        <v>#REF!</v>
      </c>
      <c r="Q8" s="491"/>
      <c r="R8" s="491" t="e">
        <f>$H$5/$K$4*R3</f>
        <v>#REF!</v>
      </c>
      <c r="S8" s="491"/>
      <c r="T8" s="499" t="e">
        <f>SUM(M8:S8)</f>
        <v>#REF!</v>
      </c>
      <c r="U8" s="500"/>
    </row>
    <row r="9" spans="2:21" ht="15.75" thickBot="1" x14ac:dyDescent="0.3">
      <c r="L9" s="51" t="s">
        <v>103</v>
      </c>
      <c r="M9" s="246" t="e">
        <f>H6-(N9+P9+R9)</f>
        <v>#REF!</v>
      </c>
      <c r="N9" s="492" t="e">
        <f>$H$6/$K$4*N3</f>
        <v>#REF!</v>
      </c>
      <c r="O9" s="492"/>
      <c r="P9" s="492" t="e">
        <f>$H$6/$K$4*P3</f>
        <v>#REF!</v>
      </c>
      <c r="Q9" s="492"/>
      <c r="R9" s="492" t="e">
        <f>$H$6/$K$4*R3</f>
        <v>#REF!</v>
      </c>
      <c r="S9" s="492"/>
      <c r="T9" s="484" t="e">
        <f>SUM(M9:S9)</f>
        <v>#REF!</v>
      </c>
      <c r="U9" s="485"/>
    </row>
    <row r="10" spans="2:21" ht="24.75" thickBot="1" x14ac:dyDescent="0.3">
      <c r="B10" s="43" t="s">
        <v>91</v>
      </c>
      <c r="C10" s="44" t="s">
        <v>105</v>
      </c>
      <c r="D10" s="44" t="s">
        <v>106</v>
      </c>
      <c r="E10" s="45" t="s">
        <v>94</v>
      </c>
      <c r="F10" s="46" t="s">
        <v>95</v>
      </c>
      <c r="G10" s="46" t="s">
        <v>96</v>
      </c>
      <c r="H10" s="47" t="s">
        <v>107</v>
      </c>
      <c r="L10" s="51" t="s">
        <v>217</v>
      </c>
      <c r="M10" s="246" t="e">
        <f>H7-(N10+P10+R10)</f>
        <v>#REF!</v>
      </c>
      <c r="N10" s="492" t="e">
        <f>$H$7/$K$4*N3</f>
        <v>#REF!</v>
      </c>
      <c r="O10" s="492"/>
      <c r="P10" s="492" t="e">
        <f>$H$7/$K$4*P3</f>
        <v>#REF!</v>
      </c>
      <c r="Q10" s="492"/>
      <c r="R10" s="492" t="e">
        <f>$H$7/$K$4*R3</f>
        <v>#REF!</v>
      </c>
      <c r="S10" s="492"/>
      <c r="T10" s="484" t="e">
        <f>SUM(M10:S10)</f>
        <v>#REF!</v>
      </c>
      <c r="U10" s="485"/>
    </row>
    <row r="11" spans="2:21" ht="15.75" thickBot="1" x14ac:dyDescent="0.3">
      <c r="B11" s="48"/>
      <c r="C11" s="49"/>
      <c r="D11" s="36"/>
      <c r="E11" s="37" t="s">
        <v>83</v>
      </c>
      <c r="F11" s="41"/>
      <c r="G11" s="41"/>
      <c r="H11" s="50"/>
      <c r="L11" s="80" t="s">
        <v>108</v>
      </c>
      <c r="M11" s="247" t="e">
        <f>H12-(N11+P11+R11)</f>
        <v>#REF!</v>
      </c>
      <c r="N11" s="486" t="e">
        <f>$H$12/$K$4*N3</f>
        <v>#REF!</v>
      </c>
      <c r="O11" s="486"/>
      <c r="P11" s="486" t="e">
        <f>$H$12/$K$4*P3</f>
        <v>#REF!</v>
      </c>
      <c r="Q11" s="486"/>
      <c r="R11" s="486" t="e">
        <f>$H$12/$K$4*R3</f>
        <v>#REF!</v>
      </c>
      <c r="S11" s="486"/>
      <c r="T11" s="482" t="e">
        <f>SUM(M11:S11)</f>
        <v>#REF!</v>
      </c>
      <c r="U11" s="483"/>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87" t="e">
        <f>SUM(N7:O11)</f>
        <v>#REF!</v>
      </c>
      <c r="O12" s="487"/>
      <c r="P12" s="487" t="e">
        <f>SUM(P7:Q11)</f>
        <v>#REF!</v>
      </c>
      <c r="Q12" s="487"/>
      <c r="R12" s="487" t="e">
        <f>SUM(R7:S11)</f>
        <v>#REF!</v>
      </c>
      <c r="S12" s="487"/>
      <c r="T12" s="488" t="e">
        <f>SUM(T7:U11)</f>
        <v>#REF!</v>
      </c>
      <c r="U12" s="489"/>
    </row>
    <row r="13" spans="2:21" ht="16.5" thickTop="1" thickBot="1" x14ac:dyDescent="0.3">
      <c r="B13" s="60"/>
      <c r="C13" s="61"/>
      <c r="D13" s="61"/>
      <c r="E13" s="61"/>
      <c r="F13" s="61"/>
      <c r="G13" s="61"/>
      <c r="H13" s="64"/>
      <c r="K13" s="252" t="s">
        <v>5</v>
      </c>
      <c r="L13" s="253" t="s">
        <v>150</v>
      </c>
      <c r="M13" s="249" t="e">
        <f>SUM(M7:M10)</f>
        <v>#REF!</v>
      </c>
      <c r="N13" s="477" t="e">
        <f>(SUM(N7:O10))*POWER(1+$K$1,1)</f>
        <v>#REF!</v>
      </c>
      <c r="O13" s="478"/>
      <c r="P13" s="477" t="e">
        <f>SUM(P7:Q10)*POWER(1+$K$1,2)</f>
        <v>#REF!</v>
      </c>
      <c r="Q13" s="478"/>
      <c r="R13" s="477" t="e">
        <f>SUM(R7:S10)*POWER(1+$K$1,3)</f>
        <v>#REF!</v>
      </c>
      <c r="S13" s="479"/>
      <c r="T13" s="480" t="e">
        <f>SUM(M13:S13)</f>
        <v>#REF!</v>
      </c>
      <c r="U13" s="481"/>
    </row>
    <row r="14" spans="2:21" ht="16.5" thickTop="1" thickBot="1" x14ac:dyDescent="0.3">
      <c r="B14" s="51" t="s">
        <v>110</v>
      </c>
      <c r="C14" s="62"/>
      <c r="D14" s="62"/>
      <c r="E14" s="62"/>
      <c r="F14" s="62"/>
      <c r="G14" s="62"/>
      <c r="H14" s="65" t="e">
        <f>SUM(H12)</f>
        <v>#REF!</v>
      </c>
      <c r="K14" s="252" t="s">
        <v>4</v>
      </c>
      <c r="L14" s="253" t="s">
        <v>150</v>
      </c>
      <c r="M14" s="249" t="e">
        <f>M11</f>
        <v>#REF!</v>
      </c>
      <c r="N14" s="477" t="e">
        <f>N11*POWER(1+$K$1,1)</f>
        <v>#REF!</v>
      </c>
      <c r="O14" s="478"/>
      <c r="P14" s="477" t="e">
        <f>P11*POWER(1+$K$1,2)</f>
        <v>#REF!</v>
      </c>
      <c r="Q14" s="478"/>
      <c r="R14" s="477" t="e">
        <f>R11*POWER(1+$K$1,3)</f>
        <v>#REF!</v>
      </c>
      <c r="S14" s="479"/>
      <c r="T14" s="480" t="e">
        <f>SUM(M14:S14)</f>
        <v>#REF!</v>
      </c>
      <c r="U14" s="481"/>
    </row>
    <row r="15" spans="2:21" ht="16.5" thickTop="1" thickBot="1" x14ac:dyDescent="0.3">
      <c r="L15" s="250" t="s">
        <v>149</v>
      </c>
      <c r="M15" s="251" t="e">
        <f>(M13+M14)-M12</f>
        <v>#REF!</v>
      </c>
      <c r="N15" s="476" t="e">
        <f t="shared" ref="N15:U15" si="2">(N13+N14)-N12</f>
        <v>#REF!</v>
      </c>
      <c r="O15" s="476">
        <f t="shared" si="2"/>
        <v>0</v>
      </c>
      <c r="P15" s="476" t="e">
        <f t="shared" si="2"/>
        <v>#REF!</v>
      </c>
      <c r="Q15" s="476">
        <f t="shared" si="2"/>
        <v>0</v>
      </c>
      <c r="R15" s="476" t="e">
        <f t="shared" si="2"/>
        <v>#REF!</v>
      </c>
      <c r="S15" s="476">
        <f t="shared" si="2"/>
        <v>0</v>
      </c>
      <c r="T15" s="476" t="e">
        <f t="shared" si="2"/>
        <v>#REF!</v>
      </c>
      <c r="U15" s="476">
        <f t="shared" si="2"/>
        <v>0</v>
      </c>
    </row>
    <row r="17" spans="20:20" x14ac:dyDescent="0.25">
      <c r="T17" s="254"/>
    </row>
    <row r="22" spans="20:20" x14ac:dyDescent="0.25">
      <c r="T22" s="254"/>
    </row>
  </sheetData>
  <mergeCells count="43">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 ref="N7:O7"/>
    <mergeCell ref="N8:O8"/>
    <mergeCell ref="N10:O10"/>
    <mergeCell ref="N11:O11"/>
    <mergeCell ref="M1:N1"/>
    <mergeCell ref="O1:P1"/>
    <mergeCell ref="N6:O6"/>
    <mergeCell ref="N9:O9"/>
    <mergeCell ref="T11:U11"/>
    <mergeCell ref="T10:U10"/>
    <mergeCell ref="N13:O13"/>
    <mergeCell ref="P13:Q13"/>
    <mergeCell ref="R13:S13"/>
    <mergeCell ref="T13:U13"/>
    <mergeCell ref="P11:Q11"/>
    <mergeCell ref="N12:O12"/>
    <mergeCell ref="P12:Q12"/>
    <mergeCell ref="R12:S12"/>
    <mergeCell ref="T12:U12"/>
    <mergeCell ref="R11:S11"/>
    <mergeCell ref="N15:O15"/>
    <mergeCell ref="P15:Q15"/>
    <mergeCell ref="R15:S15"/>
    <mergeCell ref="T15:U15"/>
    <mergeCell ref="N14:O14"/>
    <mergeCell ref="P14:Q14"/>
    <mergeCell ref="R14:S14"/>
    <mergeCell ref="T14:U14"/>
  </mergeCells>
  <conditionalFormatting sqref="F3">
    <cfRule type="expression" dxfId="44" priority="58">
      <formula>AND(YEAR($E3)&lt;$B$8,F3&lt;&gt;"")</formula>
    </cfRule>
  </conditionalFormatting>
  <conditionalFormatting sqref="F3">
    <cfRule type="expression" dxfId="43" priority="57">
      <formula>AND(YEAR($E3)&lt;$B$8,F3&lt;&gt;"")</formula>
    </cfRule>
  </conditionalFormatting>
  <conditionalFormatting sqref="G3">
    <cfRule type="cellIs" dxfId="42" priority="56" operator="lessThan">
      <formula>$E3</formula>
    </cfRule>
  </conditionalFormatting>
  <conditionalFormatting sqref="G3">
    <cfRule type="cellIs" dxfId="41" priority="55" operator="lessThan">
      <formula>$E3</formula>
    </cfRule>
  </conditionalFormatting>
  <conditionalFormatting sqref="G3">
    <cfRule type="cellIs" dxfId="40" priority="54" operator="lessThan">
      <formula>$E3</formula>
    </cfRule>
  </conditionalFormatting>
  <conditionalFormatting sqref="F4">
    <cfRule type="expression" dxfId="39" priority="53">
      <formula>AND(YEAR($E4)&lt;$B$8,F4&lt;&gt;"")</formula>
    </cfRule>
  </conditionalFormatting>
  <conditionalFormatting sqref="G4">
    <cfRule type="cellIs" dxfId="38" priority="52" operator="lessThan">
      <formula>$F$4</formula>
    </cfRule>
  </conditionalFormatting>
  <conditionalFormatting sqref="B4:B6 B8">
    <cfRule type="expression" dxfId="37" priority="50">
      <formula>ISTEXT($A4)=TRUE</formula>
    </cfRule>
    <cfRule type="expression" dxfId="36" priority="51">
      <formula>ISTEXT($C4)=TRUE</formula>
    </cfRule>
  </conditionalFormatting>
  <conditionalFormatting sqref="H4:H6">
    <cfRule type="expression" dxfId="35" priority="48">
      <formula>$G4+$I4&gt;0</formula>
    </cfRule>
    <cfRule type="expression" dxfId="34" priority="49">
      <formula>ISTEXT($C4)=TRUE</formula>
    </cfRule>
  </conditionalFormatting>
  <conditionalFormatting sqref="E4">
    <cfRule type="expression" dxfId="33" priority="45">
      <formula>IF(E4="SŽDC",0,IF(E4="Ostatní",0,IF(E4="",0,1)))=1</formula>
    </cfRule>
    <cfRule type="expression" dxfId="32" priority="46">
      <formula>ISTEXT($D4)=TRUE</formula>
    </cfRule>
    <cfRule type="expression" dxfId="31" priority="47">
      <formula>ISTEXT($C4)=TRUE</formula>
    </cfRule>
  </conditionalFormatting>
  <conditionalFormatting sqref="E5:E6">
    <cfRule type="expression" dxfId="30" priority="281">
      <formula>#REF!="Chyba"</formula>
    </cfRule>
  </conditionalFormatting>
  <conditionalFormatting sqref="F11">
    <cfRule type="expression" dxfId="29" priority="42">
      <formula>AND(YEAR($E11)&lt;$B$8,F11&lt;&gt;"")</formula>
    </cfRule>
  </conditionalFormatting>
  <conditionalFormatting sqref="G11">
    <cfRule type="cellIs" dxfId="28" priority="41" operator="lessThan">
      <formula>$E11</formula>
    </cfRule>
  </conditionalFormatting>
  <conditionalFormatting sqref="F12">
    <cfRule type="expression" dxfId="27" priority="40">
      <formula>AND(YEAR($E12)&lt;$B$8,F12&lt;&gt;"")</formula>
    </cfRule>
  </conditionalFormatting>
  <conditionalFormatting sqref="G12">
    <cfRule type="cellIs" dxfId="26" priority="39" operator="lessThan">
      <formula>$F$4</formula>
    </cfRule>
  </conditionalFormatting>
  <conditionalFormatting sqref="B12">
    <cfRule type="expression" dxfId="25" priority="37">
      <formula>ISTEXT($A12)=TRUE</formula>
    </cfRule>
    <cfRule type="expression" dxfId="24" priority="38">
      <formula>ISTEXT($C12)=TRUE</formula>
    </cfRule>
  </conditionalFormatting>
  <conditionalFormatting sqref="E12">
    <cfRule type="expression" dxfId="23" priority="34">
      <formula>IF(E12="SŽDC",0,IF(E12="Ostatní",0,IF(E12="",0,1)))=1</formula>
    </cfRule>
    <cfRule type="expression" dxfId="22" priority="35">
      <formula>ISTEXT($D12)=TRUE</formula>
    </cfRule>
    <cfRule type="expression" dxfId="21" priority="36">
      <formula>ISTEXT($C12)=TRUE</formula>
    </cfRule>
  </conditionalFormatting>
  <conditionalFormatting sqref="B14">
    <cfRule type="expression" dxfId="20" priority="32">
      <formula>ISTEXT($A14)=TRUE</formula>
    </cfRule>
    <cfRule type="expression" dxfId="19" priority="33">
      <formula>ISTEXT($C14)=TRUE</formula>
    </cfRule>
  </conditionalFormatting>
  <conditionalFormatting sqref="L12:L13">
    <cfRule type="expression" dxfId="18" priority="24">
      <formula>ISTEXT($A11)=TRUE</formula>
    </cfRule>
    <cfRule type="expression" dxfId="17" priority="25">
      <formula>ISTEXT($C11)=TRUE</formula>
    </cfRule>
  </conditionalFormatting>
  <conditionalFormatting sqref="L15">
    <cfRule type="expression" dxfId="16" priority="22">
      <formula>ISTEXT($A14)=TRUE</formula>
    </cfRule>
    <cfRule type="expression" dxfId="15" priority="23">
      <formula>ISTEXT($C14)=TRUE</formula>
    </cfRule>
  </conditionalFormatting>
  <conditionalFormatting sqref="K13">
    <cfRule type="expression" dxfId="14" priority="20">
      <formula>ISTEXT($A12)=TRUE</formula>
    </cfRule>
    <cfRule type="expression" dxfId="13" priority="21">
      <formula>ISTEXT($C12)=TRUE</formula>
    </cfRule>
  </conditionalFormatting>
  <conditionalFormatting sqref="K14">
    <cfRule type="expression" dxfId="12" priority="16">
      <formula>ISTEXT($A13)=TRUE</formula>
    </cfRule>
    <cfRule type="expression" dxfId="11" priority="17">
      <formula>ISTEXT($C13)=TRUE</formula>
    </cfRule>
  </conditionalFormatting>
  <conditionalFormatting sqref="L14">
    <cfRule type="expression" dxfId="10" priority="14">
      <formula>ISTEXT($A13)=TRUE</formula>
    </cfRule>
    <cfRule type="expression" dxfId="9" priority="15">
      <formula>ISTEXT($C13)=TRUE</formula>
    </cfRule>
  </conditionalFormatting>
  <conditionalFormatting sqref="B7">
    <cfRule type="expression" dxfId="8" priority="5">
      <formula>ISTEXT($A7)=TRUE</formula>
    </cfRule>
    <cfRule type="expression" dxfId="7" priority="6">
      <formula>ISTEXT($C7)=TRUE</formula>
    </cfRule>
  </conditionalFormatting>
  <conditionalFormatting sqref="H7">
    <cfRule type="expression" dxfId="6" priority="7">
      <formula>$G7+$I7&gt;0</formula>
    </cfRule>
    <cfRule type="expression" dxfId="5" priority="8">
      <formula>ISTEXT($C7)=TRUE</formula>
    </cfRule>
  </conditionalFormatting>
  <conditionalFormatting sqref="E7">
    <cfRule type="expression" dxfId="4" priority="13">
      <formula>#REF!="Chyba"</formula>
    </cfRule>
  </conditionalFormatting>
  <conditionalFormatting sqref="F5:F7">
    <cfRule type="expression" dxfId="3" priority="4">
      <formula>AND(YEAR($E5)&lt;$B$8,F5&lt;&gt;"")</formula>
    </cfRule>
  </conditionalFormatting>
  <conditionalFormatting sqref="G5:G7">
    <cfRule type="cellIs" dxfId="2"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2020-11-10T15:19:40Z</cp:lastPrinted>
  <dcterms:created xsi:type="dcterms:W3CDTF">2020-09-06T07:23:32Z</dcterms:created>
  <dcterms:modified xsi:type="dcterms:W3CDTF">2020-12-10T14:38:38Z</dcterms:modified>
</cp:coreProperties>
</file>